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入力欄+請求内訳書" sheetId="1" r:id="rId1"/>
    <sheet name="請求書" sheetId="2" r:id="rId2"/>
  </sheets>
  <definedNames>
    <definedName name="_xlnm.Print_Area" localSheetId="1">'請求書'!$A$1:$Z$40</definedName>
    <definedName name="_xlnm.Print_Area" localSheetId="0">'入力欄+請求内訳書'!$AI$1:$BN$31</definedName>
  </definedNames>
  <calcPr fullCalcOnLoad="1"/>
</workbook>
</file>

<file path=xl/sharedStrings.xml><?xml version="1.0" encoding="utf-8"?>
<sst xmlns="http://schemas.openxmlformats.org/spreadsheetml/2006/main" count="91" uniqueCount="63">
  <si>
    <t>《　入  力  欄　》</t>
  </si>
  <si>
    <t>請　 求 　内 　訳　 書</t>
  </si>
  <si>
    <t>提出</t>
  </si>
  <si>
    <t>締切</t>
  </si>
  <si>
    <t>業者コードＮｏ．</t>
  </si>
  <si>
    <t>水色の表組内の該当箇所に、入力してください。該当箇所以外は、変更不可となっております。</t>
  </si>
  <si>
    <t>　年　</t>
  </si>
  <si>
    <t>　月　</t>
  </si>
  <si>
    <t>　日</t>
  </si>
  <si>
    <t>提出年月日</t>
  </si>
  <si>
    <t>請負金額</t>
  </si>
  <si>
    <t>今回請求金額</t>
  </si>
  <si>
    <t>元請名称</t>
  </si>
  <si>
    <t>請 負 金 額</t>
  </si>
  <si>
    <t>当月請求金額</t>
  </si>
  <si>
    <t>査 定 金 額</t>
  </si>
  <si>
    <t>摘　　要</t>
  </si>
  <si>
    <t>締切年月日</t>
  </si>
  <si>
    <t>会社基礎情報</t>
  </si>
  <si>
    <t>郵便番号</t>
  </si>
  <si>
    <t>住所</t>
  </si>
  <si>
    <t>会社名</t>
  </si>
  <si>
    <t>代表者名</t>
  </si>
  <si>
    <t>TEL</t>
  </si>
  <si>
    <t>FAX</t>
  </si>
  <si>
    <t>振　込　先</t>
  </si>
  <si>
    <t>銀行</t>
  </si>
  <si>
    <t>信用金庫</t>
  </si>
  <si>
    <t>　　</t>
  </si>
  <si>
    <t>スペース</t>
  </si>
  <si>
    <t>普通</t>
  </si>
  <si>
    <t>口 座 番 号</t>
  </si>
  <si>
    <t>当座</t>
  </si>
  <si>
    <t>口 座 名 義</t>
  </si>
  <si>
    <t>現場名称</t>
  </si>
  <si>
    <t>工事内容</t>
  </si>
  <si>
    <t>桁数</t>
  </si>
  <si>
    <t>頁　合　計</t>
  </si>
  <si>
    <t>頁合計</t>
  </si>
  <si>
    <t>年月日入力欄は、「月/日」の形式で入力してください。
入力欄は、印刷されません。請求内訳書のみ印刷する仕様になっています。</t>
  </si>
  <si>
    <t>※</t>
  </si>
  <si>
    <t>太枠内には入力出来ません。</t>
  </si>
  <si>
    <t>工事出来高請求書は毎月末締め、翌々月3日支払いです。</t>
  </si>
  <si>
    <t>請求書は翌月5日必着です。未着の場合は翌月再請求となります。</t>
  </si>
  <si>
    <t>金額は全て消費税込みの金額を記入してください。</t>
  </si>
  <si>
    <t>請求金額を記入する際は、弊社担当と協議決定した金額を記入してください。</t>
  </si>
  <si>
    <t>請　求　書</t>
  </si>
  <si>
    <t>年</t>
  </si>
  <si>
    <t>月</t>
  </si>
  <si>
    <t>日</t>
  </si>
  <si>
    <t>締 め 切 り 分</t>
  </si>
  <si>
    <t>当月合計請求金額</t>
  </si>
  <si>
    <t>査定金額合計</t>
  </si>
  <si>
    <t>振込先</t>
  </si>
  <si>
    <t>口座種別</t>
  </si>
  <si>
    <t>口座番号</t>
  </si>
  <si>
    <t>口座名義</t>
  </si>
  <si>
    <t>このページには、入力出来ません。「入力欄+請求内訳書」ページの該当欄にそれぞれ入力してください。</t>
  </si>
  <si>
    <t>信用組合</t>
  </si>
  <si>
    <t>青枠内にフルネームを入力してください。</t>
  </si>
  <si>
    <r>
      <t xml:space="preserve">工  事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内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容</t>
    </r>
  </si>
  <si>
    <t>現 場 名 称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</si>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</sst>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yyyy&quot;年&quot;m&quot;月&quot;d&quot;日&quot;;@"/>
    <numFmt numFmtId="178" formatCode="_ * #,##0.0_ ;_ * \-#,##0.0_ ;_ * &quot;-&quot;??.0_ ;_ @_ "/>
    <numFmt numFmtId="179" formatCode="0000000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48"/>
      <name val="ＭＳ Ｐゴシック"/>
      <family val="3"/>
    </font>
    <font>
      <sz val="16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12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color indexed="9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color indexed="9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24"/>
      <name val="ＭＳ Ｐゴシック"/>
      <family val="3"/>
    </font>
    <font>
      <sz val="3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4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/>
      <right/>
      <top style="thin"/>
      <bottom style="thin"/>
    </border>
    <border>
      <left/>
      <right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dashDotDot">
        <color indexed="12"/>
      </left>
      <right/>
      <top style="dashDotDot">
        <color indexed="12"/>
      </top>
      <bottom/>
    </border>
    <border>
      <left/>
      <right/>
      <top style="dashDotDot">
        <color indexed="12"/>
      </top>
      <bottom/>
    </border>
    <border>
      <left/>
      <right style="dashDotDot">
        <color indexed="12"/>
      </right>
      <top style="dashDotDot">
        <color indexed="12"/>
      </top>
      <bottom/>
    </border>
    <border>
      <left style="dashDotDot">
        <color indexed="12"/>
      </left>
      <right/>
      <top/>
      <bottom style="dashDotDot">
        <color indexed="12"/>
      </bottom>
    </border>
    <border>
      <left/>
      <right/>
      <top/>
      <bottom style="dashDotDot">
        <color indexed="12"/>
      </bottom>
    </border>
    <border>
      <left/>
      <right style="dashDotDot">
        <color indexed="12"/>
      </right>
      <top/>
      <bottom style="dashDotDot">
        <color indexed="1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0" fillId="0" borderId="17" xfId="0" applyNumberFormat="1" applyFon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0" fillId="0" borderId="19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7" fontId="0" fillId="0" borderId="0" xfId="0" applyNumberForma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horizontal="right" vertical="center"/>
    </xf>
    <xf numFmtId="0" fontId="0" fillId="34" borderId="2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16" fillId="0" borderId="0" xfId="0" applyNumberFormat="1" applyFont="1" applyFill="1" applyAlignment="1">
      <alignment horizontal="left" vertical="center"/>
    </xf>
    <xf numFmtId="177" fontId="15" fillId="0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5" borderId="20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8" fillId="0" borderId="21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NumberFormat="1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178" fontId="20" fillId="35" borderId="0" xfId="49" applyNumberFormat="1" applyFont="1" applyFill="1" applyAlignment="1">
      <alignment horizontal="center" vertical="center"/>
    </xf>
    <xf numFmtId="0" fontId="20" fillId="35" borderId="0" xfId="49" applyNumberFormat="1" applyFont="1" applyFill="1" applyAlignment="1">
      <alignment horizontal="center" vertical="center"/>
    </xf>
    <xf numFmtId="176" fontId="15" fillId="34" borderId="20" xfId="49" applyFont="1" applyFill="1" applyBorder="1" applyAlignment="1">
      <alignment vertical="center"/>
    </xf>
    <xf numFmtId="179" fontId="0" fillId="36" borderId="0" xfId="49" applyNumberFormat="1" applyFont="1" applyFill="1" applyAlignment="1">
      <alignment vertical="center"/>
    </xf>
    <xf numFmtId="179" fontId="0" fillId="36" borderId="23" xfId="49" applyNumberFormat="1" applyFont="1" applyFill="1" applyBorder="1" applyAlignment="1">
      <alignment horizontal="center" vertical="center"/>
    </xf>
    <xf numFmtId="176" fontId="0" fillId="36" borderId="23" xfId="49" applyFont="1" applyFill="1" applyBorder="1" applyAlignment="1">
      <alignment horizontal="center" vertical="center"/>
    </xf>
    <xf numFmtId="176" fontId="15" fillId="36" borderId="20" xfId="49" applyFont="1" applyFill="1" applyBorder="1" applyAlignment="1">
      <alignment vertical="center"/>
    </xf>
    <xf numFmtId="0" fontId="13" fillId="0" borderId="1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7" borderId="0" xfId="0" applyFill="1" applyAlignment="1">
      <alignment horizontal="center" vertical="center"/>
    </xf>
    <xf numFmtId="176" fontId="0" fillId="36" borderId="0" xfId="49" applyFont="1" applyFill="1" applyAlignment="1">
      <alignment vertical="center"/>
    </xf>
    <xf numFmtId="0" fontId="22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>
      <alignment vertical="center" shrinkToFit="1"/>
    </xf>
    <xf numFmtId="0" fontId="23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34" borderId="24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0" fillId="0" borderId="2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23" xfId="0" applyNumberForma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left"/>
    </xf>
    <xf numFmtId="0" fontId="0" fillId="0" borderId="35" xfId="0" applyNumberFormat="1" applyFill="1" applyBorder="1" applyAlignment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vertical="center" shrinkToFit="1"/>
    </xf>
    <xf numFmtId="0" fontId="10" fillId="0" borderId="37" xfId="0" applyNumberFormat="1" applyFont="1" applyFill="1" applyBorder="1" applyAlignment="1">
      <alignment horizontal="center" vertical="center" shrinkToFit="1"/>
    </xf>
    <xf numFmtId="0" fontId="0" fillId="0" borderId="38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shrinkToFit="1"/>
    </xf>
    <xf numFmtId="0" fontId="10" fillId="0" borderId="41" xfId="0" applyNumberFormat="1" applyFont="1" applyFill="1" applyBorder="1" applyAlignment="1">
      <alignment horizontal="center" vertical="center" shrinkToFit="1"/>
    </xf>
    <xf numFmtId="0" fontId="10" fillId="0" borderId="42" xfId="0" applyNumberFormat="1" applyFont="1" applyFill="1" applyBorder="1" applyAlignment="1">
      <alignment horizontal="center" vertical="center" shrinkToFit="1"/>
    </xf>
    <xf numFmtId="0" fontId="10" fillId="0" borderId="43" xfId="0" applyNumberFormat="1" applyFont="1" applyFill="1" applyBorder="1" applyAlignment="1">
      <alignment horizontal="center" vertical="center" shrinkToFit="1"/>
    </xf>
    <xf numFmtId="0" fontId="10" fillId="0" borderId="44" xfId="0" applyNumberFormat="1" applyFont="1" applyFill="1" applyBorder="1" applyAlignment="1">
      <alignment horizontal="center" vertical="center" shrinkToFit="1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46" xfId="0" applyNumberFormat="1" applyFont="1" applyFill="1" applyBorder="1" applyAlignment="1">
      <alignment horizontal="center" vertical="center" shrinkToFit="1"/>
    </xf>
    <xf numFmtId="0" fontId="10" fillId="0" borderId="47" xfId="0" applyNumberFormat="1" applyFont="1" applyFill="1" applyBorder="1" applyAlignment="1">
      <alignment horizontal="center" vertical="center" shrinkToFit="1"/>
    </xf>
    <xf numFmtId="0" fontId="10" fillId="0" borderId="48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left" vertical="center" shrinkToFit="1"/>
    </xf>
    <xf numFmtId="0" fontId="10" fillId="0" borderId="32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shrinkToFit="1"/>
    </xf>
    <xf numFmtId="0" fontId="15" fillId="34" borderId="20" xfId="0" applyFont="1" applyFill="1" applyBorder="1" applyAlignment="1">
      <alignment horizontal="center" vertical="center" shrinkToFit="1"/>
    </xf>
    <xf numFmtId="177" fontId="0" fillId="34" borderId="49" xfId="0" applyNumberFormat="1" applyFill="1" applyBorder="1" applyAlignment="1">
      <alignment horizontal="center" vertical="center"/>
    </xf>
    <xf numFmtId="177" fontId="0" fillId="34" borderId="50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49" xfId="0" applyNumberFormat="1" applyFont="1" applyFill="1" applyBorder="1" applyAlignment="1" quotePrefix="1">
      <alignment horizontal="center" vertical="center"/>
    </xf>
    <xf numFmtId="0" fontId="0" fillId="34" borderId="20" xfId="0" applyNumberFormat="1" applyFill="1" applyBorder="1" applyAlignment="1">
      <alignment horizontal="center" vertical="center"/>
    </xf>
    <xf numFmtId="0" fontId="0" fillId="34" borderId="50" xfId="0" applyNumberFormat="1" applyFill="1" applyBorder="1" applyAlignment="1">
      <alignment horizontal="center" vertical="center"/>
    </xf>
    <xf numFmtId="177" fontId="0" fillId="34" borderId="49" xfId="0" applyNumberFormat="1" applyFont="1" applyFill="1" applyBorder="1" applyAlignment="1">
      <alignment horizontal="center" vertical="center" shrinkToFit="1"/>
    </xf>
    <xf numFmtId="177" fontId="0" fillId="34" borderId="20" xfId="0" applyNumberFormat="1" applyFill="1" applyBorder="1" applyAlignment="1">
      <alignment horizontal="center" vertical="center" shrinkToFit="1"/>
    </xf>
    <xf numFmtId="177" fontId="0" fillId="34" borderId="50" xfId="0" applyNumberFormat="1" applyFill="1" applyBorder="1" applyAlignment="1">
      <alignment horizontal="center" vertical="center" shrinkToFit="1"/>
    </xf>
    <xf numFmtId="0" fontId="17" fillId="35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 quotePrefix="1">
      <alignment horizontal="center" vertical="center" shrinkToFit="1"/>
    </xf>
    <xf numFmtId="0" fontId="0" fillId="38" borderId="0" xfId="0" applyFill="1" applyAlignment="1">
      <alignment horizontal="center" vertical="center"/>
    </xf>
    <xf numFmtId="0" fontId="0" fillId="34" borderId="20" xfId="0" applyNumberFormat="1" applyFont="1" applyFill="1" applyBorder="1" applyAlignment="1">
      <alignment horizontal="left" vertical="center"/>
    </xf>
    <xf numFmtId="0" fontId="0" fillId="34" borderId="51" xfId="0" applyNumberFormat="1" applyFill="1" applyBorder="1" applyAlignment="1">
      <alignment horizontal="left" vertical="center"/>
    </xf>
    <xf numFmtId="0" fontId="0" fillId="34" borderId="50" xfId="0" applyNumberFormat="1" applyFill="1" applyBorder="1" applyAlignment="1">
      <alignment horizontal="left" vertical="center"/>
    </xf>
    <xf numFmtId="177" fontId="16" fillId="0" borderId="52" xfId="0" applyNumberFormat="1" applyFont="1" applyFill="1" applyBorder="1" applyAlignment="1">
      <alignment horizontal="left" vertical="center" wrapText="1"/>
    </xf>
    <xf numFmtId="177" fontId="16" fillId="0" borderId="0" xfId="0" applyNumberFormat="1" applyFont="1" applyFill="1" applyAlignment="1">
      <alignment horizontal="left" vertical="center" wrapText="1"/>
    </xf>
    <xf numFmtId="0" fontId="0" fillId="34" borderId="53" xfId="0" applyNumberFormat="1" applyFont="1" applyFill="1" applyBorder="1" applyAlignment="1">
      <alignment horizontal="center" vertical="center"/>
    </xf>
    <xf numFmtId="0" fontId="0" fillId="34" borderId="54" xfId="0" applyNumberFormat="1" applyFont="1" applyFill="1" applyBorder="1" applyAlignment="1">
      <alignment horizontal="center" vertical="center"/>
    </xf>
    <xf numFmtId="0" fontId="0" fillId="34" borderId="55" xfId="0" applyNumberFormat="1" applyFont="1" applyFill="1" applyBorder="1" applyAlignment="1">
      <alignment horizontal="center" vertical="center"/>
    </xf>
    <xf numFmtId="0" fontId="0" fillId="34" borderId="56" xfId="0" applyNumberFormat="1" applyFont="1" applyFill="1" applyBorder="1" applyAlignment="1">
      <alignment horizontal="center" vertical="center"/>
    </xf>
    <xf numFmtId="0" fontId="0" fillId="34" borderId="57" xfId="0" applyNumberFormat="1" applyFont="1" applyFill="1" applyBorder="1" applyAlignment="1">
      <alignment horizontal="center" vertical="center"/>
    </xf>
    <xf numFmtId="0" fontId="0" fillId="34" borderId="58" xfId="0" applyNumberFormat="1" applyFont="1" applyFill="1" applyBorder="1" applyAlignment="1">
      <alignment horizontal="center" vertical="center"/>
    </xf>
    <xf numFmtId="0" fontId="0" fillId="34" borderId="20" xfId="0" applyNumberFormat="1" applyFill="1" applyBorder="1" applyAlignment="1">
      <alignment horizontal="left" vertical="center"/>
    </xf>
    <xf numFmtId="0" fontId="0" fillId="34" borderId="20" xfId="0" applyNumberFormat="1" applyFont="1" applyFill="1" applyBorder="1" applyAlignment="1" applyProtection="1">
      <alignment horizontal="left" vertical="center"/>
      <protection/>
    </xf>
    <xf numFmtId="0" fontId="0" fillId="34" borderId="20" xfId="0" applyNumberFormat="1" applyFill="1" applyBorder="1" applyAlignment="1" applyProtection="1">
      <alignment horizontal="left" vertical="center"/>
      <protection/>
    </xf>
    <xf numFmtId="0" fontId="7" fillId="39" borderId="59" xfId="0" applyNumberFormat="1" applyFont="1" applyFill="1" applyBorder="1" applyAlignment="1">
      <alignment horizontal="center" vertical="center"/>
    </xf>
    <xf numFmtId="0" fontId="7" fillId="39" borderId="60" xfId="0" applyNumberFormat="1" applyFont="1" applyFill="1" applyBorder="1" applyAlignment="1">
      <alignment horizontal="center" vertical="center"/>
    </xf>
    <xf numFmtId="0" fontId="7" fillId="39" borderId="61" xfId="0" applyNumberFormat="1" applyFont="1" applyFill="1" applyBorder="1" applyAlignment="1">
      <alignment horizontal="center" vertical="center"/>
    </xf>
    <xf numFmtId="0" fontId="7" fillId="39" borderId="62" xfId="0" applyNumberFormat="1" applyFont="1" applyFill="1" applyBorder="1" applyAlignment="1">
      <alignment horizontal="center" vertical="center"/>
    </xf>
    <xf numFmtId="0" fontId="7" fillId="39" borderId="63" xfId="0" applyNumberFormat="1" applyFont="1" applyFill="1" applyBorder="1" applyAlignment="1">
      <alignment horizontal="center" vertical="center"/>
    </xf>
    <xf numFmtId="0" fontId="7" fillId="39" borderId="6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11" xfId="49" applyNumberFormat="1" applyFont="1" applyFill="1" applyBorder="1" applyAlignment="1">
      <alignment horizontal="center" vertical="center" shrinkToFit="1"/>
    </xf>
    <xf numFmtId="176" fontId="3" fillId="0" borderId="12" xfId="49" applyNumberFormat="1" applyFont="1" applyFill="1" applyBorder="1" applyAlignment="1">
      <alignment horizontal="center" vertical="center" shrinkToFit="1"/>
    </xf>
    <xf numFmtId="176" fontId="3" fillId="0" borderId="15" xfId="49" applyNumberFormat="1" applyFont="1" applyFill="1" applyBorder="1" applyAlignment="1">
      <alignment horizontal="center" vertical="center" shrinkToFit="1"/>
    </xf>
    <xf numFmtId="176" fontId="3" fillId="0" borderId="23" xfId="49" applyNumberFormat="1" applyFont="1" applyFill="1" applyBorder="1" applyAlignment="1">
      <alignment horizontal="center" vertical="center" shrinkToFit="1"/>
    </xf>
    <xf numFmtId="176" fontId="3" fillId="0" borderId="22" xfId="49" applyNumberFormat="1" applyFont="1" applyFill="1" applyBorder="1" applyAlignment="1">
      <alignment horizontal="center" vertical="center" shrinkToFit="1"/>
    </xf>
    <xf numFmtId="176" fontId="3" fillId="0" borderId="13" xfId="49" applyNumberFormat="1" applyFont="1" applyFill="1" applyBorder="1" applyAlignment="1">
      <alignment horizontal="center" vertical="center" shrinkToFit="1"/>
    </xf>
    <xf numFmtId="176" fontId="3" fillId="0" borderId="14" xfId="49" applyNumberFormat="1" applyFont="1" applyFill="1" applyBorder="1" applyAlignment="1">
      <alignment horizontal="center" vertical="center" shrinkToFit="1"/>
    </xf>
    <xf numFmtId="176" fontId="3" fillId="0" borderId="16" xfId="49" applyNumberFormat="1" applyFont="1" applyFill="1" applyBorder="1" applyAlignment="1">
      <alignment horizontal="center" vertical="center" shrinkToFit="1"/>
    </xf>
    <xf numFmtId="0" fontId="0" fillId="0" borderId="65" xfId="0" applyNumberForma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0" fontId="0" fillId="0" borderId="68" xfId="0" applyNumberFormat="1" applyFill="1" applyBorder="1" applyAlignment="1">
      <alignment horizontal="center" vertical="center"/>
    </xf>
    <xf numFmtId="0" fontId="0" fillId="0" borderId="69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70" xfId="0" applyNumberForma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  <xf numFmtId="0" fontId="0" fillId="0" borderId="72" xfId="0" applyNumberForma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left" vertical="center" shrinkToFit="1"/>
    </xf>
    <xf numFmtId="0" fontId="0" fillId="0" borderId="19" xfId="0" applyNumberForma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25" xfId="0" applyNumberFormat="1" applyFont="1" applyFill="1" applyBorder="1" applyAlignment="1">
      <alignment horizontal="center" vertical="center" shrinkToFit="1"/>
    </xf>
    <xf numFmtId="0" fontId="10" fillId="0" borderId="66" xfId="0" applyNumberFormat="1" applyFont="1" applyFill="1" applyBorder="1" applyAlignment="1">
      <alignment horizontal="center" vertical="center" shrinkToFit="1"/>
    </xf>
    <xf numFmtId="0" fontId="10" fillId="0" borderId="73" xfId="0" applyNumberFormat="1" applyFont="1" applyFill="1" applyBorder="1" applyAlignment="1">
      <alignment horizontal="center" vertical="center" shrinkToFit="1"/>
    </xf>
    <xf numFmtId="0" fontId="10" fillId="0" borderId="7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200025</xdr:rowOff>
    </xdr:from>
    <xdr:to>
      <xdr:col>17</xdr:col>
      <xdr:colOff>419100</xdr:colOff>
      <xdr:row>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85750" y="542925"/>
          <a:ext cx="4286250" cy="485775"/>
          <a:chOff x="0" y="0"/>
          <a:chExt cx="8803" cy="940"/>
        </a:xfrm>
        <a:solidFill>
          <a:srgbClr val="FFFFFF"/>
        </a:solidFill>
      </xdr:grpSpPr>
      <xdr:pic>
        <xdr:nvPicPr>
          <xdr:cNvPr id="2" name="Picture 2" descr="daisho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544" cy="9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76200</xdr:colOff>
      <xdr:row>15</xdr:row>
      <xdr:rowOff>104775</xdr:rowOff>
    </xdr:from>
    <xdr:to>
      <xdr:col>25</xdr:col>
      <xdr:colOff>47625</xdr:colOff>
      <xdr:row>27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134100" y="2981325"/>
          <a:ext cx="3800475" cy="2057400"/>
        </a:xfrm>
        <a:prstGeom prst="roundRect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95250</xdr:rowOff>
    </xdr:from>
    <xdr:to>
      <xdr:col>25</xdr:col>
      <xdr:colOff>28575</xdr:colOff>
      <xdr:row>39</xdr:row>
      <xdr:rowOff>0</xdr:rowOff>
    </xdr:to>
    <xdr:grpSp>
      <xdr:nvGrpSpPr>
        <xdr:cNvPr id="5" name="Group 24"/>
        <xdr:cNvGrpSpPr>
          <a:grpSpLocks/>
        </xdr:cNvGrpSpPr>
      </xdr:nvGrpSpPr>
      <xdr:grpSpPr>
        <a:xfrm>
          <a:off x="6134100" y="5543550"/>
          <a:ext cx="3781425" cy="1447800"/>
          <a:chOff x="0" y="0"/>
          <a:chExt cx="5146" cy="1962"/>
        </a:xfrm>
        <a:solidFill>
          <a:srgbClr val="FFFFFF"/>
        </a:solidFill>
      </xdr:grpSpPr>
      <xdr:grpSp>
        <xdr:nvGrpSpPr>
          <xdr:cNvPr id="6" name="Group 11"/>
          <xdr:cNvGrpSpPr>
            <a:grpSpLocks/>
          </xdr:cNvGrpSpPr>
        </xdr:nvGrpSpPr>
        <xdr:grpSpPr>
          <a:xfrm>
            <a:off x="0" y="0"/>
            <a:ext cx="5146" cy="1963"/>
            <a:chOff x="0" y="0"/>
            <a:chExt cx="4159" cy="1664"/>
          </a:xfrm>
          <a:solidFill>
            <a:srgbClr val="FFFFFF"/>
          </a:solidFill>
        </xdr:grpSpPr>
        <xdr:sp>
          <xdr:nvSpPr>
            <xdr:cNvPr id="7" name="Rectangle 5"/>
            <xdr:cNvSpPr>
              <a:spLocks/>
            </xdr:cNvSpPr>
          </xdr:nvSpPr>
          <xdr:spPr>
            <a:xfrm>
              <a:off x="0" y="0"/>
              <a:ext cx="1387" cy="40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Rectangle 6"/>
            <xdr:cNvSpPr>
              <a:spLocks/>
            </xdr:cNvSpPr>
          </xdr:nvSpPr>
          <xdr:spPr>
            <a:xfrm>
              <a:off x="0" y="402"/>
              <a:ext cx="1387" cy="126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Rectangle 7"/>
            <xdr:cNvSpPr>
              <a:spLocks/>
            </xdr:cNvSpPr>
          </xdr:nvSpPr>
          <xdr:spPr>
            <a:xfrm>
              <a:off x="1388" y="0"/>
              <a:ext cx="1387" cy="40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Rectangle 8"/>
            <xdr:cNvSpPr>
              <a:spLocks/>
            </xdr:cNvSpPr>
          </xdr:nvSpPr>
          <xdr:spPr>
            <a:xfrm>
              <a:off x="1388" y="402"/>
              <a:ext cx="1387" cy="126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Rectangle 9"/>
            <xdr:cNvSpPr>
              <a:spLocks/>
            </xdr:cNvSpPr>
          </xdr:nvSpPr>
          <xdr:spPr>
            <a:xfrm>
              <a:off x="2773" y="0"/>
              <a:ext cx="1387" cy="40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Rectangle 10"/>
            <xdr:cNvSpPr>
              <a:spLocks/>
            </xdr:cNvSpPr>
          </xdr:nvSpPr>
          <xdr:spPr>
            <a:xfrm>
              <a:off x="2773" y="402"/>
              <a:ext cx="1387" cy="126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6" name="Group 17"/>
          <xdr:cNvGrpSpPr>
            <a:grpSpLocks/>
          </xdr:cNvGrpSpPr>
        </xdr:nvGrpSpPr>
        <xdr:grpSpPr>
          <a:xfrm>
            <a:off x="672" y="1013"/>
            <a:ext cx="307" cy="284"/>
            <a:chOff x="0" y="0"/>
            <a:chExt cx="308" cy="284"/>
          </a:xfrm>
          <a:solidFill>
            <a:srgbClr val="FFFFFF"/>
          </a:solidFill>
        </xdr:grpSpPr>
        <xdr:sp>
          <xdr:nvSpPr>
            <xdr:cNvPr id="18" name="Oval 16"/>
            <xdr:cNvSpPr>
              <a:spLocks/>
            </xdr:cNvSpPr>
          </xdr:nvSpPr>
          <xdr:spPr>
            <a:xfrm>
              <a:off x="0" y="0"/>
              <a:ext cx="308" cy="285"/>
            </a:xfrm>
            <a:prstGeom prst="ellips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" name="Group 18"/>
          <xdr:cNvGrpSpPr>
            <a:grpSpLocks/>
          </xdr:cNvGrpSpPr>
        </xdr:nvGrpSpPr>
        <xdr:grpSpPr>
          <a:xfrm>
            <a:off x="2393" y="1013"/>
            <a:ext cx="307" cy="284"/>
            <a:chOff x="0" y="0"/>
            <a:chExt cx="308" cy="284"/>
          </a:xfrm>
          <a:solidFill>
            <a:srgbClr val="FFFFFF"/>
          </a:solidFill>
        </xdr:grpSpPr>
        <xdr:sp>
          <xdr:nvSpPr>
            <xdr:cNvPr id="21" name="Oval 20"/>
            <xdr:cNvSpPr>
              <a:spLocks/>
            </xdr:cNvSpPr>
          </xdr:nvSpPr>
          <xdr:spPr>
            <a:xfrm>
              <a:off x="0" y="0"/>
              <a:ext cx="308" cy="285"/>
            </a:xfrm>
            <a:prstGeom prst="ellips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2" name="Group 21"/>
          <xdr:cNvGrpSpPr>
            <a:grpSpLocks/>
          </xdr:cNvGrpSpPr>
        </xdr:nvGrpSpPr>
        <xdr:grpSpPr>
          <a:xfrm>
            <a:off x="4144" y="1013"/>
            <a:ext cx="307" cy="284"/>
            <a:chOff x="0" y="0"/>
            <a:chExt cx="308" cy="284"/>
          </a:xfrm>
          <a:solidFill>
            <a:srgbClr val="FFFFFF"/>
          </a:solidFill>
        </xdr:grpSpPr>
        <xdr:sp>
          <xdr:nvSpPr>
            <xdr:cNvPr id="24" name="Oval 23"/>
            <xdr:cNvSpPr>
              <a:spLocks/>
            </xdr:cNvSpPr>
          </xdr:nvSpPr>
          <xdr:spPr>
            <a:xfrm>
              <a:off x="0" y="0"/>
              <a:ext cx="308" cy="285"/>
            </a:xfrm>
            <a:prstGeom prst="ellips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S47"/>
  <sheetViews>
    <sheetView showGridLines="0" showRowColHeaders="0" tabSelected="1" zoomScale="80" zoomScaleNormal="80" zoomScaleSheetLayoutView="100" zoomScalePageLayoutView="0" workbookViewId="0" topLeftCell="A1">
      <pane xSplit="34" ySplit="3" topLeftCell="AI4" activePane="bottomRight" state="frozen"/>
      <selection pane="topLeft" activeCell="A1" sqref="A1"/>
      <selection pane="topRight" activeCell="AI1" sqref="AI1"/>
      <selection pane="bottomLeft" activeCell="A4" sqref="A4"/>
      <selection pane="bottomRight" activeCell="A1" sqref="A1:K2"/>
    </sheetView>
  </sheetViews>
  <sheetFormatPr defaultColWidth="9.00390625" defaultRowHeight="13.5"/>
  <cols>
    <col min="1" max="1" width="3.125" style="0" customWidth="1"/>
    <col min="2" max="2" width="8.875" style="0" customWidth="1"/>
    <col min="3" max="3" width="1.4921875" style="0" customWidth="1"/>
    <col min="4" max="4" width="3.00390625" style="0" customWidth="1"/>
    <col min="5" max="5" width="0.875" style="0" customWidth="1"/>
    <col min="6" max="6" width="15.50390625" style="0" customWidth="1"/>
    <col min="7" max="7" width="0.74609375" style="0" customWidth="1"/>
    <col min="8" max="9" width="8.75390625" style="0" customWidth="1"/>
    <col min="10" max="11" width="9.875" style="0" customWidth="1"/>
    <col min="12" max="12" width="14.125" style="0" hidden="1" customWidth="1"/>
    <col min="13" max="21" width="5.375" style="13" hidden="1" customWidth="1"/>
    <col min="22" max="22" width="6.875" style="0" hidden="1" customWidth="1"/>
    <col min="23" max="23" width="14.125" style="0" hidden="1" customWidth="1"/>
    <col min="24" max="32" width="5.375" style="13" hidden="1" customWidth="1"/>
    <col min="33" max="33" width="6.875" style="0" hidden="1" customWidth="1"/>
    <col min="34" max="34" width="1.625" style="0" customWidth="1"/>
    <col min="35" max="35" width="1.75390625" style="0" customWidth="1"/>
    <col min="36" max="36" width="17.25390625" style="0" customWidth="1"/>
    <col min="37" max="38" width="32.125" style="0" customWidth="1"/>
    <col min="39" max="56" width="1.875" style="0" customWidth="1"/>
    <col min="57" max="65" width="1.625" style="0" customWidth="1"/>
    <col min="66" max="66" width="14.375" style="0" customWidth="1"/>
    <col min="67" max="67" width="1.625" style="0" bestFit="1" customWidth="1"/>
  </cols>
  <sheetData>
    <row r="1" spans="1:66" ht="12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58" t="str">
        <f>IF(H5=0,"    ",YEAR(H5))</f>
        <v>    </v>
      </c>
      <c r="M1" s="17" t="str">
        <f>IF(H5=0,"  ",MONTH(H5))</f>
        <v>  </v>
      </c>
      <c r="N1" s="17" t="str">
        <f>IF(H5=0,"  ",DAY(H5))</f>
        <v>  </v>
      </c>
      <c r="P1" s="58" t="str">
        <f>IF(H7=0,"    ",YEAR(H7))</f>
        <v>    </v>
      </c>
      <c r="Q1" s="17" t="str">
        <f>IF(H7=0,"  ",MONTH(H7))</f>
        <v>  </v>
      </c>
      <c r="R1" s="17" t="str">
        <f>IF(H7=0,"  ",DAY(H7))</f>
        <v>  </v>
      </c>
      <c r="AI1" s="104" t="s">
        <v>1</v>
      </c>
      <c r="AJ1" s="104"/>
      <c r="AK1" s="104"/>
      <c r="AL1" s="105"/>
      <c r="AM1" s="84"/>
      <c r="AN1" s="84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87"/>
      <c r="BL1" s="87"/>
      <c r="BM1" s="87"/>
      <c r="BN1" s="87"/>
    </row>
    <row r="2" spans="1:66" ht="12" customHeight="1">
      <c r="A2" s="93"/>
      <c r="B2" s="93"/>
      <c r="C2" s="93"/>
      <c r="D2" s="94"/>
      <c r="E2" s="94"/>
      <c r="F2" s="94"/>
      <c r="G2" s="94"/>
      <c r="H2" s="94"/>
      <c r="I2" s="94"/>
      <c r="J2" s="94"/>
      <c r="K2" s="94"/>
      <c r="L2" s="30" t="s">
        <v>2</v>
      </c>
      <c r="M2" s="17"/>
      <c r="N2" s="17"/>
      <c r="P2" s="13" t="s">
        <v>3</v>
      </c>
      <c r="AI2" s="104"/>
      <c r="AJ2" s="104"/>
      <c r="AK2" s="104"/>
      <c r="AL2" s="105"/>
      <c r="AM2" s="84"/>
      <c r="AN2" s="84"/>
      <c r="AO2" s="98" t="s">
        <v>4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2"/>
      <c r="BJ2" s="41"/>
      <c r="BK2" s="96" t="str">
        <f>CONCATENATE($L$1,$L$3,$M$1,$M$3,$N$1,$N$3)</f>
        <v>    　年　  　月　  　日</v>
      </c>
      <c r="BL2" s="96"/>
      <c r="BM2" s="96"/>
      <c r="BN2" s="96"/>
    </row>
    <row r="3" spans="1:71" ht="15" customHeight="1">
      <c r="A3" s="95" t="s">
        <v>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30" t="s">
        <v>6</v>
      </c>
      <c r="M3" s="30" t="s">
        <v>7</v>
      </c>
      <c r="N3" s="30" t="s">
        <v>8</v>
      </c>
      <c r="AI3" s="106"/>
      <c r="AJ3" s="106"/>
      <c r="AK3" s="106"/>
      <c r="AL3" s="106"/>
      <c r="AM3" s="84"/>
      <c r="AN3" s="84"/>
      <c r="AO3" s="100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3"/>
      <c r="BJ3" s="41"/>
      <c r="BK3" s="96"/>
      <c r="BL3" s="97"/>
      <c r="BM3" s="97"/>
      <c r="BN3" s="97"/>
      <c r="BO3" s="28"/>
      <c r="BP3" s="28"/>
      <c r="BQ3" s="28"/>
      <c r="BR3" s="28"/>
      <c r="BS3" s="28"/>
    </row>
    <row r="4" spans="1:7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M4" s="30"/>
      <c r="N4" s="30"/>
      <c r="AI4" s="85"/>
      <c r="AJ4" s="85"/>
      <c r="AK4" s="85"/>
      <c r="AL4" s="85"/>
      <c r="AM4" s="84"/>
      <c r="AN4" s="84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88"/>
      <c r="BL4" s="89"/>
      <c r="BM4" s="89"/>
      <c r="BN4" s="89"/>
      <c r="BO4" s="28"/>
      <c r="BP4" s="28"/>
      <c r="BQ4" s="28"/>
      <c r="BR4" s="28"/>
      <c r="BS4" s="28"/>
    </row>
    <row r="5" spans="5:66" ht="13.5">
      <c r="E5" s="30"/>
      <c r="F5" s="30" t="s">
        <v>9</v>
      </c>
      <c r="G5" s="30"/>
      <c r="H5" s="139"/>
      <c r="I5" s="140"/>
      <c r="J5" s="59"/>
      <c r="L5" s="141" t="s">
        <v>10</v>
      </c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50" t="s">
        <v>11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K5" s="10"/>
      <c r="BL5" s="10"/>
      <c r="BM5" s="10"/>
      <c r="BN5" s="10"/>
    </row>
    <row r="6" spans="1:66" ht="13.5" customHeight="1">
      <c r="A6" s="31"/>
      <c r="B6" s="31"/>
      <c r="C6" s="31"/>
      <c r="E6" s="32"/>
      <c r="F6" s="32"/>
      <c r="G6" s="32"/>
      <c r="H6" s="33"/>
      <c r="I6" s="36"/>
      <c r="J6" s="36"/>
      <c r="K6" s="31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I6" s="110" t="s">
        <v>12</v>
      </c>
      <c r="AJ6" s="110"/>
      <c r="AK6" s="136" t="s">
        <v>61</v>
      </c>
      <c r="AL6" s="134" t="s">
        <v>60</v>
      </c>
      <c r="AM6" s="110" t="s">
        <v>13</v>
      </c>
      <c r="AN6" s="110"/>
      <c r="AO6" s="110"/>
      <c r="AP6" s="110"/>
      <c r="AQ6" s="110"/>
      <c r="AR6" s="110"/>
      <c r="AS6" s="110"/>
      <c r="AT6" s="110"/>
      <c r="AU6" s="110"/>
      <c r="AV6" s="111" t="s">
        <v>14</v>
      </c>
      <c r="AW6" s="112"/>
      <c r="AX6" s="112"/>
      <c r="AY6" s="112"/>
      <c r="AZ6" s="112"/>
      <c r="BA6" s="112"/>
      <c r="BB6" s="112"/>
      <c r="BC6" s="112"/>
      <c r="BD6" s="112"/>
      <c r="BE6" s="113" t="s">
        <v>15</v>
      </c>
      <c r="BF6" s="113"/>
      <c r="BG6" s="113"/>
      <c r="BH6" s="113"/>
      <c r="BI6" s="113"/>
      <c r="BJ6" s="113"/>
      <c r="BK6" s="113"/>
      <c r="BL6" s="113"/>
      <c r="BM6" s="113"/>
      <c r="BN6" s="121" t="s">
        <v>16</v>
      </c>
    </row>
    <row r="7" spans="1:66" ht="13.5" customHeight="1">
      <c r="A7" s="31"/>
      <c r="B7" s="31"/>
      <c r="C7" s="31"/>
      <c r="E7" s="32"/>
      <c r="F7" s="32" t="s">
        <v>17</v>
      </c>
      <c r="G7" s="32"/>
      <c r="H7" s="139"/>
      <c r="I7" s="140"/>
      <c r="J7" s="59"/>
      <c r="K7" s="31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I7" s="110"/>
      <c r="AJ7" s="110"/>
      <c r="AK7" s="110"/>
      <c r="AL7" s="115"/>
      <c r="AM7" s="110"/>
      <c r="AN7" s="110"/>
      <c r="AO7" s="110"/>
      <c r="AP7" s="110"/>
      <c r="AQ7" s="110"/>
      <c r="AR7" s="110"/>
      <c r="AS7" s="110"/>
      <c r="AT7" s="110"/>
      <c r="AU7" s="110"/>
      <c r="AV7" s="111"/>
      <c r="AW7" s="112"/>
      <c r="AX7" s="112"/>
      <c r="AY7" s="112"/>
      <c r="AZ7" s="112"/>
      <c r="BA7" s="112"/>
      <c r="BB7" s="112"/>
      <c r="BC7" s="112"/>
      <c r="BD7" s="112"/>
      <c r="BE7" s="114"/>
      <c r="BF7" s="114"/>
      <c r="BG7" s="114"/>
      <c r="BH7" s="114"/>
      <c r="BI7" s="114"/>
      <c r="BJ7" s="114"/>
      <c r="BK7" s="114"/>
      <c r="BL7" s="114"/>
      <c r="BM7" s="114"/>
      <c r="BN7" s="122"/>
    </row>
    <row r="8" spans="1:66" ht="13.5" customHeight="1">
      <c r="A8" s="108" t="s">
        <v>18</v>
      </c>
      <c r="B8" s="108"/>
      <c r="C8" s="108"/>
      <c r="D8" s="108"/>
      <c r="E8" s="34"/>
      <c r="F8" s="34"/>
      <c r="G8" s="34"/>
      <c r="H8" s="33"/>
      <c r="I8" s="33"/>
      <c r="J8" s="33"/>
      <c r="K8" s="31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I8" s="107">
        <f>IF(A25="","",A25)</f>
      </c>
      <c r="AJ8" s="107"/>
      <c r="AK8" s="132">
        <f>IF(D25="","",D25)</f>
      </c>
      <c r="AL8" s="132">
        <f>IF(H25="","",H25)</f>
      </c>
      <c r="AM8" s="131">
        <f>IF($V$25=9,$M$25,"")</f>
      </c>
      <c r="AN8" s="127">
        <f>IF($V$25&gt;=8,$N$25,"")</f>
      </c>
      <c r="AO8" s="129">
        <f>IF($V$25&gt;=7,$O$25,"")</f>
      </c>
      <c r="AP8" s="130">
        <f>IF($V$25&gt;=6,$P$25,"")</f>
      </c>
      <c r="AQ8" s="127">
        <f>IF($V$25&gt;=5,$Q$25,"")</f>
      </c>
      <c r="AR8" s="129">
        <f>IF($V$25&gt;=4,$R$25,"")</f>
      </c>
      <c r="AS8" s="130">
        <f>IF($V$25&gt;=3,$S$25,"")</f>
      </c>
      <c r="AT8" s="127">
        <f>IF($V$25&gt;=2,$T$25,"")</f>
      </c>
      <c r="AU8" s="129">
        <f>IF($V$25&gt;=1,$U$25,"")</f>
      </c>
      <c r="AV8" s="130">
        <f>IF($AG$25=9,$X$25,"")</f>
      </c>
      <c r="AW8" s="127">
        <f>IF($AG$25&gt;=8,$Y$25,"")</f>
      </c>
      <c r="AX8" s="128">
        <f>IF($AG$25&gt;=7,$Z$25,"")</f>
      </c>
      <c r="AY8" s="131">
        <f>IF($AG$25&gt;=6,$AA$25,"")</f>
      </c>
      <c r="AZ8" s="127">
        <f>IF($AG$25&gt;=5,$AB$25,"")</f>
      </c>
      <c r="BA8" s="129">
        <f>IF($AG$25&gt;=4,$AC$25,"")</f>
      </c>
      <c r="BB8" s="130">
        <f>IF($AG$25&gt;=3,$AD$25,"")</f>
      </c>
      <c r="BC8" s="127">
        <f>IF($AG$25&gt;=2,$AE$25,"")</f>
      </c>
      <c r="BD8" s="128">
        <f>IF($AG$25&gt;=1,$AF$25,"")</f>
      </c>
      <c r="BE8" s="125"/>
      <c r="BF8" s="123"/>
      <c r="BG8" s="123"/>
      <c r="BH8" s="123"/>
      <c r="BI8" s="123"/>
      <c r="BJ8" s="123"/>
      <c r="BK8" s="123"/>
      <c r="BL8" s="123"/>
      <c r="BM8" s="119"/>
      <c r="BN8" s="117"/>
    </row>
    <row r="9" spans="1:66" ht="13.5" customHeight="1">
      <c r="A9" s="108"/>
      <c r="B9" s="108"/>
      <c r="C9" s="108"/>
      <c r="D9" s="109"/>
      <c r="E9" s="35"/>
      <c r="F9" s="35"/>
      <c r="G9" s="35"/>
      <c r="H9" s="36"/>
      <c r="I9" s="36"/>
      <c r="J9" s="36"/>
      <c r="K9" s="43"/>
      <c r="L9" s="60"/>
      <c r="M9" s="60"/>
      <c r="N9" s="60"/>
      <c r="O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I9" s="107"/>
      <c r="AJ9" s="107"/>
      <c r="AK9" s="133"/>
      <c r="AL9" s="133"/>
      <c r="AM9" s="131"/>
      <c r="AN9" s="127"/>
      <c r="AO9" s="129"/>
      <c r="AP9" s="130"/>
      <c r="AQ9" s="127"/>
      <c r="AR9" s="129"/>
      <c r="AS9" s="130"/>
      <c r="AT9" s="127"/>
      <c r="AU9" s="129"/>
      <c r="AV9" s="130"/>
      <c r="AW9" s="127"/>
      <c r="AX9" s="128"/>
      <c r="AY9" s="131"/>
      <c r="AZ9" s="127"/>
      <c r="BA9" s="129"/>
      <c r="BB9" s="130"/>
      <c r="BC9" s="127"/>
      <c r="BD9" s="128"/>
      <c r="BE9" s="125"/>
      <c r="BF9" s="123"/>
      <c r="BG9" s="123"/>
      <c r="BH9" s="123"/>
      <c r="BI9" s="123"/>
      <c r="BJ9" s="123"/>
      <c r="BK9" s="123"/>
      <c r="BL9" s="123"/>
      <c r="BM9" s="119"/>
      <c r="BN9" s="117"/>
    </row>
    <row r="10" spans="2:66" ht="13.5" customHeight="1">
      <c r="B10" s="37" t="s">
        <v>19</v>
      </c>
      <c r="C10" s="38"/>
      <c r="D10" s="151"/>
      <c r="E10" s="152"/>
      <c r="F10" s="152"/>
      <c r="G10" s="152"/>
      <c r="H10" s="152"/>
      <c r="I10" s="152"/>
      <c r="J10" s="152"/>
      <c r="K10" s="153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I10" s="107">
        <f>IF(A26="","",A26)</f>
      </c>
      <c r="AJ10" s="107"/>
      <c r="AK10" s="132">
        <f>IF(D26="","",D26)</f>
      </c>
      <c r="AL10" s="132">
        <f>IF(H26="","",H26)</f>
      </c>
      <c r="AM10" s="131">
        <f>IF($V$26=9,$M$26,"")</f>
      </c>
      <c r="AN10" s="127">
        <f>IF($V$26&gt;=8,$N$26,"")</f>
      </c>
      <c r="AO10" s="129">
        <f>IF($V$26&gt;=7,$O$26,"")</f>
      </c>
      <c r="AP10" s="130">
        <f>IF($V$26&gt;=6,$P$26,"")</f>
      </c>
      <c r="AQ10" s="127">
        <f>IF($V$26&gt;=5,$Q$26,"")</f>
      </c>
      <c r="AR10" s="129">
        <f>IF($V$26&gt;=4,$R$26,"")</f>
      </c>
      <c r="AS10" s="130">
        <f>IF($V$26&gt;=3,$S$26,"")</f>
      </c>
      <c r="AT10" s="127">
        <f>IF($V$26&gt;=2,$T$26,"")</f>
      </c>
      <c r="AU10" s="129">
        <f>IF($V$26&gt;=1,$U$26,"")</f>
      </c>
      <c r="AV10" s="130">
        <f>IF($AG$26=9,$X$26,"")</f>
      </c>
      <c r="AW10" s="127">
        <f>IF($AG$26&gt;=8,$Y$26,"")</f>
      </c>
      <c r="AX10" s="128">
        <f>IF($AG$26&gt;=7,$Z$26,"")</f>
      </c>
      <c r="AY10" s="131">
        <f>IF($AG$26&gt;=6,$AA$26,"")</f>
      </c>
      <c r="AZ10" s="127">
        <f>IF($AG$26&gt;=5,$AB$26,"")</f>
      </c>
      <c r="BA10" s="129">
        <f>IF($AG$26&gt;=4,$AC$26,"")</f>
      </c>
      <c r="BB10" s="130">
        <f>IF($AG$26&gt;=3,$AD$26,"")</f>
      </c>
      <c r="BC10" s="127">
        <f>IF($AG$26&gt;=2,$AE$26,"")</f>
      </c>
      <c r="BD10" s="128">
        <f>IF($AG$26&gt;=1,$AF$26,"")</f>
      </c>
      <c r="BE10" s="125"/>
      <c r="BF10" s="123"/>
      <c r="BG10" s="123"/>
      <c r="BH10" s="123"/>
      <c r="BI10" s="123"/>
      <c r="BJ10" s="123"/>
      <c r="BK10" s="123"/>
      <c r="BL10" s="123"/>
      <c r="BM10" s="119"/>
      <c r="BN10" s="117"/>
    </row>
    <row r="11" spans="2:66" ht="13.5" customHeight="1">
      <c r="B11" s="37" t="s">
        <v>20</v>
      </c>
      <c r="C11" s="38"/>
      <c r="D11" s="151"/>
      <c r="E11" s="162"/>
      <c r="F11" s="162"/>
      <c r="G11" s="162"/>
      <c r="H11" s="162"/>
      <c r="I11" s="162"/>
      <c r="J11" s="162"/>
      <c r="K11" s="162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I11" s="107"/>
      <c r="AJ11" s="107"/>
      <c r="AK11" s="133"/>
      <c r="AL11" s="133"/>
      <c r="AM11" s="131"/>
      <c r="AN11" s="127"/>
      <c r="AO11" s="129"/>
      <c r="AP11" s="130"/>
      <c r="AQ11" s="127"/>
      <c r="AR11" s="129"/>
      <c r="AS11" s="130"/>
      <c r="AT11" s="127"/>
      <c r="AU11" s="129"/>
      <c r="AV11" s="130"/>
      <c r="AW11" s="127"/>
      <c r="AX11" s="128"/>
      <c r="AY11" s="131"/>
      <c r="AZ11" s="127"/>
      <c r="BA11" s="129"/>
      <c r="BB11" s="130"/>
      <c r="BC11" s="127"/>
      <c r="BD11" s="128"/>
      <c r="BE11" s="125"/>
      <c r="BF11" s="123"/>
      <c r="BG11" s="123"/>
      <c r="BH11" s="123"/>
      <c r="BI11" s="123"/>
      <c r="BJ11" s="123"/>
      <c r="BK11" s="123"/>
      <c r="BL11" s="123"/>
      <c r="BM11" s="119"/>
      <c r="BN11" s="117"/>
    </row>
    <row r="12" spans="2:66" ht="13.5" customHeight="1">
      <c r="B12" s="37" t="s">
        <v>21</v>
      </c>
      <c r="C12" s="38"/>
      <c r="D12" s="163"/>
      <c r="E12" s="164"/>
      <c r="F12" s="164"/>
      <c r="G12" s="164"/>
      <c r="H12" s="164"/>
      <c r="I12" s="164"/>
      <c r="J12" s="164"/>
      <c r="K12" s="164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I12" s="107">
        <f>IF(A27="","",A27)</f>
      </c>
      <c r="AJ12" s="107"/>
      <c r="AK12" s="132">
        <f>IF(D27="","",D27)</f>
      </c>
      <c r="AL12" s="132">
        <f>IF(H27="","",H27)</f>
      </c>
      <c r="AM12" s="131">
        <f>IF($V$27=9,$M$27,"")</f>
      </c>
      <c r="AN12" s="127">
        <f>IF($V$27&gt;=8,$N$27,"")</f>
      </c>
      <c r="AO12" s="129">
        <f>IF($V$27&gt;=7,$O$27,"")</f>
      </c>
      <c r="AP12" s="130">
        <f>IF($V$27&gt;=6,$P$27,"")</f>
      </c>
      <c r="AQ12" s="127">
        <f>IF($V$27&gt;=5,$Q$27,"")</f>
      </c>
      <c r="AR12" s="129">
        <f>IF($V$27&gt;=4,$R$27,"")</f>
      </c>
      <c r="AS12" s="130">
        <f>IF($V$27&gt;=3,$S$27,"")</f>
      </c>
      <c r="AT12" s="127">
        <f>IF($V$27&gt;=2,$T$27,"")</f>
      </c>
      <c r="AU12" s="129">
        <f>IF($V$27&gt;=1,$U$27,"")</f>
      </c>
      <c r="AV12" s="130">
        <f>IF($AG$27=9,$X$27,"")</f>
      </c>
      <c r="AW12" s="127">
        <f>IF($AG$27&gt;=8,$Y$27,"")</f>
      </c>
      <c r="AX12" s="128">
        <f>IF($AG$27&gt;=7,$Z$27,"")</f>
      </c>
      <c r="AY12" s="131">
        <f>IF($AG$27&gt;=6,$AA$27,"")</f>
      </c>
      <c r="AZ12" s="127">
        <f>IF($AG$27&gt;=5,$AB$27,"")</f>
      </c>
      <c r="BA12" s="129">
        <f>IF($AG$27&gt;=4,$AC$27,"")</f>
      </c>
      <c r="BB12" s="130">
        <f>IF($AG$27&gt;=3,$AD$27,"")</f>
      </c>
      <c r="BC12" s="127">
        <f>IF($AG$27&gt;=2,$AE$27,"")</f>
      </c>
      <c r="BD12" s="128">
        <f>IF($AG$27&gt;=1,$AF$27,"")</f>
      </c>
      <c r="BE12" s="125"/>
      <c r="BF12" s="123"/>
      <c r="BG12" s="123"/>
      <c r="BH12" s="123"/>
      <c r="BI12" s="123"/>
      <c r="BJ12" s="123"/>
      <c r="BK12" s="123"/>
      <c r="BL12" s="123"/>
      <c r="BM12" s="119"/>
      <c r="BN12" s="117"/>
    </row>
    <row r="13" spans="2:66" ht="13.5" customHeight="1">
      <c r="B13" s="37" t="s">
        <v>22</v>
      </c>
      <c r="C13" s="38"/>
      <c r="D13" s="151"/>
      <c r="E13" s="162"/>
      <c r="F13" s="162"/>
      <c r="G13" s="162"/>
      <c r="H13" s="162"/>
      <c r="I13" s="162"/>
      <c r="J13" s="162"/>
      <c r="K13" s="162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I13" s="107"/>
      <c r="AJ13" s="107"/>
      <c r="AK13" s="133"/>
      <c r="AL13" s="133"/>
      <c r="AM13" s="131"/>
      <c r="AN13" s="127"/>
      <c r="AO13" s="129"/>
      <c r="AP13" s="130"/>
      <c r="AQ13" s="127"/>
      <c r="AR13" s="129"/>
      <c r="AS13" s="130"/>
      <c r="AT13" s="127"/>
      <c r="AU13" s="129"/>
      <c r="AV13" s="130"/>
      <c r="AW13" s="127"/>
      <c r="AX13" s="128"/>
      <c r="AY13" s="131"/>
      <c r="AZ13" s="127"/>
      <c r="BA13" s="129"/>
      <c r="BB13" s="130"/>
      <c r="BC13" s="127"/>
      <c r="BD13" s="128"/>
      <c r="BE13" s="125"/>
      <c r="BF13" s="123"/>
      <c r="BG13" s="123"/>
      <c r="BH13" s="123"/>
      <c r="BI13" s="123"/>
      <c r="BJ13" s="123"/>
      <c r="BK13" s="123"/>
      <c r="BL13" s="123"/>
      <c r="BM13" s="119"/>
      <c r="BN13" s="117"/>
    </row>
    <row r="14" spans="2:66" ht="13.5" customHeight="1">
      <c r="B14" s="39" t="s">
        <v>23</v>
      </c>
      <c r="C14" s="38"/>
      <c r="D14" s="151"/>
      <c r="E14" s="162"/>
      <c r="F14" s="162"/>
      <c r="G14" s="162"/>
      <c r="H14" s="162"/>
      <c r="I14" s="162"/>
      <c r="J14" s="162"/>
      <c r="K14" s="162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I14" s="107">
        <f>IF(A28="","",A28)</f>
      </c>
      <c r="AJ14" s="107"/>
      <c r="AK14" s="132">
        <f>IF(D28="","",D28)</f>
      </c>
      <c r="AL14" s="132">
        <f>IF(H28="","",H28)</f>
      </c>
      <c r="AM14" s="131">
        <f>IF($V$28=9,$M$28,"")</f>
      </c>
      <c r="AN14" s="127">
        <f>IF($V$28&gt;=8,$N$28,"")</f>
      </c>
      <c r="AO14" s="129">
        <f>IF($V$28&gt;=7,$O$28,"")</f>
      </c>
      <c r="AP14" s="130">
        <f>IF($V$28&gt;=6,$P$28,"")</f>
      </c>
      <c r="AQ14" s="127">
        <f>IF($V$28&gt;=5,$Q$28,"")</f>
      </c>
      <c r="AR14" s="129">
        <f>IF($V$28&gt;=4,$R$28,"")</f>
      </c>
      <c r="AS14" s="130">
        <f>IF($V$28&gt;=3,$S$28,"")</f>
      </c>
      <c r="AT14" s="127">
        <f>IF($V$28&gt;=2,$T$28,"")</f>
      </c>
      <c r="AU14" s="129">
        <f>IF($V$28&gt;=1,$U$28,"")</f>
      </c>
      <c r="AV14" s="130">
        <f>IF($AG$28=9,$X$28,"")</f>
      </c>
      <c r="AW14" s="127">
        <f>IF($AG$28&gt;=8,$Y$28,"")</f>
      </c>
      <c r="AX14" s="128">
        <f>IF($AG$28&gt;=7,$Z$28,"")</f>
      </c>
      <c r="AY14" s="131">
        <f>IF($AG$28&gt;=6,$AA$28,"")</f>
      </c>
      <c r="AZ14" s="127">
        <f>IF($AG$28&gt;=5,$AB$28,"")</f>
      </c>
      <c r="BA14" s="129">
        <f>IF($AG$28&gt;=4,$AC$28,"")</f>
      </c>
      <c r="BB14" s="130">
        <f>IF($AG$28&gt;=3,$AD$28,"")</f>
      </c>
      <c r="BC14" s="127">
        <f>IF($AG$28&gt;=2,$AE$28,"")</f>
      </c>
      <c r="BD14" s="128">
        <f>IF($AG$28&gt;=1,$AF$28,"")</f>
      </c>
      <c r="BE14" s="125"/>
      <c r="BF14" s="123"/>
      <c r="BG14" s="123"/>
      <c r="BH14" s="123"/>
      <c r="BI14" s="123"/>
      <c r="BJ14" s="123"/>
      <c r="BK14" s="123"/>
      <c r="BL14" s="123"/>
      <c r="BM14" s="119"/>
      <c r="BN14" s="117"/>
    </row>
    <row r="15" spans="2:66" ht="13.5" customHeight="1">
      <c r="B15" s="39" t="s">
        <v>24</v>
      </c>
      <c r="C15" s="38"/>
      <c r="D15" s="151"/>
      <c r="E15" s="162"/>
      <c r="F15" s="162"/>
      <c r="G15" s="162"/>
      <c r="H15" s="162"/>
      <c r="I15" s="162"/>
      <c r="J15" s="162"/>
      <c r="K15" s="162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I15" s="107"/>
      <c r="AJ15" s="107"/>
      <c r="AK15" s="133"/>
      <c r="AL15" s="133"/>
      <c r="AM15" s="131"/>
      <c r="AN15" s="127"/>
      <c r="AO15" s="129"/>
      <c r="AP15" s="130"/>
      <c r="AQ15" s="127"/>
      <c r="AR15" s="129"/>
      <c r="AS15" s="130"/>
      <c r="AT15" s="127"/>
      <c r="AU15" s="129"/>
      <c r="AV15" s="130"/>
      <c r="AW15" s="127"/>
      <c r="AX15" s="128"/>
      <c r="AY15" s="131"/>
      <c r="AZ15" s="127"/>
      <c r="BA15" s="129"/>
      <c r="BB15" s="130"/>
      <c r="BC15" s="127"/>
      <c r="BD15" s="128"/>
      <c r="BE15" s="125"/>
      <c r="BF15" s="123"/>
      <c r="BG15" s="123"/>
      <c r="BH15" s="123"/>
      <c r="BI15" s="123"/>
      <c r="BJ15" s="123"/>
      <c r="BK15" s="123"/>
      <c r="BL15" s="123"/>
      <c r="BM15" s="119"/>
      <c r="BN15" s="117"/>
    </row>
    <row r="16" spans="1:66" ht="13.5" customHeight="1">
      <c r="A16" s="116" t="s">
        <v>25</v>
      </c>
      <c r="B16" s="116"/>
      <c r="F16" s="10"/>
      <c r="G16" s="10"/>
      <c r="H16" s="10"/>
      <c r="I16" s="10"/>
      <c r="L16" s="60"/>
      <c r="M16" s="61">
        <v>1</v>
      </c>
      <c r="N16" s="62" t="s">
        <v>26</v>
      </c>
      <c r="O16" s="63" t="s">
        <v>26</v>
      </c>
      <c r="P16" s="60"/>
      <c r="Q16" s="60" t="e">
        <f>VLOOKUP(D17,M16:O19,3,FALSE)</f>
        <v>#N/A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I16" s="107">
        <f>IF(A29="","",A29)</f>
      </c>
      <c r="AJ16" s="107"/>
      <c r="AK16" s="132">
        <f>IF(D29="","",D29)</f>
      </c>
      <c r="AL16" s="132">
        <f>IF(H29="","",H29)</f>
      </c>
      <c r="AM16" s="131">
        <f>IF($V$29=9,$M$29,"")</f>
      </c>
      <c r="AN16" s="127">
        <f>IF($V$29&gt;=8,$N$29,"")</f>
      </c>
      <c r="AO16" s="129">
        <f>IF($V$29&gt;=7,$O$29,"")</f>
      </c>
      <c r="AP16" s="130">
        <f>IF($V$29&gt;=6,$P$29,"")</f>
      </c>
      <c r="AQ16" s="127">
        <f>IF($V$29&gt;=5,$Q$29,"")</f>
      </c>
      <c r="AR16" s="129">
        <f>IF($V$29&gt;=4,$R$29,"")</f>
      </c>
      <c r="AS16" s="130">
        <f>IF($V$29&gt;=3,$S$29,"")</f>
      </c>
      <c r="AT16" s="127">
        <f>IF($V$29&gt;=2,$T$29,"")</f>
      </c>
      <c r="AU16" s="129">
        <f>IF($V$29&gt;=1,$U$29,"")</f>
      </c>
      <c r="AV16" s="130">
        <f>IF($AG$29=9,$X$29,"")</f>
      </c>
      <c r="AW16" s="127">
        <f>IF($AG$29&gt;=8,$Y$29,"")</f>
      </c>
      <c r="AX16" s="128">
        <f>IF($AG$29&gt;=7,$Z$29,"")</f>
      </c>
      <c r="AY16" s="131">
        <f>IF($AG$29&gt;=6,$AA$29,"")</f>
      </c>
      <c r="AZ16" s="127">
        <f>IF($AG$29&gt;=5,$AB$29,"")</f>
      </c>
      <c r="BA16" s="129">
        <f>IF($AG$29&gt;=4,$AC$29,"")</f>
      </c>
      <c r="BB16" s="130">
        <f>IF($AG$29&gt;=3,$AD$29,"")</f>
      </c>
      <c r="BC16" s="127">
        <f>IF($AG$29&gt;=2,$AE$29,"")</f>
      </c>
      <c r="BD16" s="128">
        <f>IF($AG$29&gt;=1,$AF$29,"")</f>
      </c>
      <c r="BE16" s="125"/>
      <c r="BF16" s="123"/>
      <c r="BG16" s="123"/>
      <c r="BH16" s="123"/>
      <c r="BI16" s="123"/>
      <c r="BJ16" s="123"/>
      <c r="BK16" s="123"/>
      <c r="BL16" s="123"/>
      <c r="BM16" s="119"/>
      <c r="BN16" s="117"/>
    </row>
    <row r="17" spans="1:66" ht="13.5" customHeight="1">
      <c r="A17" s="116"/>
      <c r="B17" s="116"/>
      <c r="C17" s="38"/>
      <c r="D17" s="40"/>
      <c r="E17" s="41"/>
      <c r="F17" s="156"/>
      <c r="G17" s="157"/>
      <c r="H17" s="157"/>
      <c r="I17" s="158"/>
      <c r="J17" s="154">
        <f>IF($D$17="","",IF($D$17&gt;4,"",VLOOKUP($D$17,$M$16:$N$19,2,FALSE)))</f>
      </c>
      <c r="K17" s="155"/>
      <c r="L17" s="47"/>
      <c r="M17" s="64">
        <v>2</v>
      </c>
      <c r="N17" s="65" t="s">
        <v>27</v>
      </c>
      <c r="O17" s="66" t="s">
        <v>27</v>
      </c>
      <c r="P17" s="60"/>
      <c r="Q17" s="47" t="e">
        <f>CONCATENATE(F17,Q16,Q18,F19,H19)</f>
        <v>#N/A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I17" s="107"/>
      <c r="AJ17" s="107"/>
      <c r="AK17" s="133"/>
      <c r="AL17" s="133"/>
      <c r="AM17" s="131"/>
      <c r="AN17" s="127"/>
      <c r="AO17" s="129"/>
      <c r="AP17" s="130"/>
      <c r="AQ17" s="127"/>
      <c r="AR17" s="129"/>
      <c r="AS17" s="130"/>
      <c r="AT17" s="127"/>
      <c r="AU17" s="129"/>
      <c r="AV17" s="130"/>
      <c r="AW17" s="127"/>
      <c r="AX17" s="128"/>
      <c r="AY17" s="131"/>
      <c r="AZ17" s="127"/>
      <c r="BA17" s="129"/>
      <c r="BB17" s="130"/>
      <c r="BC17" s="127"/>
      <c r="BD17" s="128"/>
      <c r="BE17" s="125"/>
      <c r="BF17" s="123"/>
      <c r="BG17" s="123"/>
      <c r="BH17" s="123"/>
      <c r="BI17" s="123"/>
      <c r="BJ17" s="123"/>
      <c r="BK17" s="123"/>
      <c r="BL17" s="123"/>
      <c r="BM17" s="119"/>
      <c r="BN17" s="117"/>
    </row>
    <row r="18" spans="4:66" ht="13.5" customHeight="1">
      <c r="D18" s="42"/>
      <c r="E18" s="43"/>
      <c r="F18" s="159"/>
      <c r="G18" s="160"/>
      <c r="H18" s="160"/>
      <c r="I18" s="161"/>
      <c r="J18" s="154"/>
      <c r="K18" s="155"/>
      <c r="L18" s="60"/>
      <c r="M18" s="64">
        <v>3</v>
      </c>
      <c r="N18" s="90" t="s">
        <v>58</v>
      </c>
      <c r="O18" s="66" t="s">
        <v>58</v>
      </c>
      <c r="P18" s="60"/>
      <c r="Q18" s="82" t="s">
        <v>28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I18" s="107">
        <f>IF(A30="","",A30)</f>
      </c>
      <c r="AJ18" s="107"/>
      <c r="AK18" s="132">
        <f>IF(D30="","",D30)</f>
      </c>
      <c r="AL18" s="132">
        <f>IF(H30="","",H30)</f>
      </c>
      <c r="AM18" s="131">
        <f>IF($V$30=9,$M$30,"")</f>
      </c>
      <c r="AN18" s="127">
        <f>IF($V$30&gt;=8,$N$30,"")</f>
      </c>
      <c r="AO18" s="129">
        <f>IF($V$30&gt;=7,$O$30,"")</f>
      </c>
      <c r="AP18" s="130">
        <f>IF($V$30&gt;=6,$P$30,"")</f>
      </c>
      <c r="AQ18" s="127">
        <f>IF($V$30&gt;=5,$Q$30,"")</f>
      </c>
      <c r="AR18" s="129">
        <f>IF($V$30&gt;=4,$R$30,"")</f>
      </c>
      <c r="AS18" s="130">
        <f>IF($V$30&gt;=3,$S$30,"")</f>
      </c>
      <c r="AT18" s="127">
        <f>IF($V$30&gt;=2,$T$30,"")</f>
      </c>
      <c r="AU18" s="129">
        <f>IF($V$30&gt;=1,$U$30,"")</f>
      </c>
      <c r="AV18" s="130">
        <f>IF($AG$30=9,$X$30,"")</f>
      </c>
      <c r="AW18" s="127">
        <f>IF($AG$30&gt;=8,$Y$30,"")</f>
      </c>
      <c r="AX18" s="128">
        <f>IF($AG$30&gt;=7,$Z$30,"")</f>
      </c>
      <c r="AY18" s="131">
        <f>IF($AG$30&gt;=6,$AA$30,"")</f>
      </c>
      <c r="AZ18" s="127">
        <f>IF($AG$30&gt;=5,$AB$30,"")</f>
      </c>
      <c r="BA18" s="129">
        <f>IF($AG$30&gt;=4,$AC$30,"")</f>
      </c>
      <c r="BB18" s="130">
        <f>IF($AG$30&gt;=3,$AD$30,"")</f>
      </c>
      <c r="BC18" s="127">
        <f>IF($AG$30&gt;=2,$AE$30,"")</f>
      </c>
      <c r="BD18" s="128">
        <f>IF($AG$30&gt;=1,$AF$30,"")</f>
      </c>
      <c r="BE18" s="125"/>
      <c r="BF18" s="123"/>
      <c r="BG18" s="123"/>
      <c r="BH18" s="123"/>
      <c r="BI18" s="123"/>
      <c r="BJ18" s="123"/>
      <c r="BK18" s="123"/>
      <c r="BL18" s="123"/>
      <c r="BM18" s="119"/>
      <c r="BN18" s="117"/>
    </row>
    <row r="19" spans="1:66" ht="13.5" customHeight="1">
      <c r="A19" s="38"/>
      <c r="B19" s="38"/>
      <c r="C19" s="38"/>
      <c r="D19" s="41"/>
      <c r="E19" s="41"/>
      <c r="F19" s="91"/>
      <c r="G19" s="41"/>
      <c r="H19" s="44">
        <f>IF(J17="","","支店")</f>
      </c>
      <c r="I19" s="67"/>
      <c r="K19" s="31"/>
      <c r="L19" s="60"/>
      <c r="M19" s="64">
        <v>4</v>
      </c>
      <c r="N19" s="90" t="s">
        <v>59</v>
      </c>
      <c r="O19" s="92" t="s">
        <v>62</v>
      </c>
      <c r="P19" s="60"/>
      <c r="Q19" s="60" t="s">
        <v>29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I19" s="107"/>
      <c r="AJ19" s="107"/>
      <c r="AK19" s="133"/>
      <c r="AL19" s="133"/>
      <c r="AM19" s="131"/>
      <c r="AN19" s="127"/>
      <c r="AO19" s="129"/>
      <c r="AP19" s="130"/>
      <c r="AQ19" s="127"/>
      <c r="AR19" s="129"/>
      <c r="AS19" s="130"/>
      <c r="AT19" s="127"/>
      <c r="AU19" s="129"/>
      <c r="AV19" s="130"/>
      <c r="AW19" s="127"/>
      <c r="AX19" s="128"/>
      <c r="AY19" s="131"/>
      <c r="AZ19" s="127"/>
      <c r="BA19" s="129"/>
      <c r="BB19" s="130"/>
      <c r="BC19" s="127"/>
      <c r="BD19" s="128"/>
      <c r="BE19" s="125"/>
      <c r="BF19" s="123"/>
      <c r="BG19" s="123"/>
      <c r="BH19" s="123"/>
      <c r="BI19" s="123"/>
      <c r="BJ19" s="123"/>
      <c r="BK19" s="123"/>
      <c r="BL19" s="123"/>
      <c r="BM19" s="119"/>
      <c r="BN19" s="117"/>
    </row>
    <row r="20" spans="1:66" ht="13.5" customHeight="1">
      <c r="A20" s="38"/>
      <c r="B20" s="38"/>
      <c r="C20" s="38"/>
      <c r="D20" s="32"/>
      <c r="E20" s="32"/>
      <c r="F20" s="32"/>
      <c r="G20" s="32"/>
      <c r="H20" s="33"/>
      <c r="I20" s="36"/>
      <c r="J20" s="36"/>
      <c r="K20" s="31"/>
      <c r="L20" s="60"/>
      <c r="M20" s="61">
        <v>1</v>
      </c>
      <c r="N20" s="62" t="s">
        <v>30</v>
      </c>
      <c r="O20" s="63"/>
      <c r="P20" s="60"/>
      <c r="Q20" s="47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I20" s="107">
        <f>IF(A31="","",A31)</f>
      </c>
      <c r="AJ20" s="107"/>
      <c r="AK20" s="132">
        <f>IF(D31="","",D31)</f>
      </c>
      <c r="AL20" s="132">
        <f>IF(H31="","",H31)</f>
      </c>
      <c r="AM20" s="131">
        <f>IF($V$31=9,$M$31,"")</f>
      </c>
      <c r="AN20" s="127">
        <f>IF($V$31&gt;=8,$N$31,"")</f>
      </c>
      <c r="AO20" s="129">
        <f>IF($V$31&gt;=7,$O$31,"")</f>
      </c>
      <c r="AP20" s="130">
        <f>IF($V$31&gt;=6,$P$31,"")</f>
      </c>
      <c r="AQ20" s="127">
        <f>IF($V$31&gt;=5,$Q$31,"")</f>
      </c>
      <c r="AR20" s="129">
        <f>IF($V$31&gt;=4,$R$31,"")</f>
      </c>
      <c r="AS20" s="130">
        <f>IF($V$31&gt;=3,$S$31,"")</f>
      </c>
      <c r="AT20" s="127">
        <f>IF($V$31&gt;=2,$T$31,"")</f>
      </c>
      <c r="AU20" s="129">
        <f>IF($V$31&gt;=1,$U$31,"")</f>
      </c>
      <c r="AV20" s="130">
        <f>IF($AG$31=9,$X$31,"")</f>
      </c>
      <c r="AW20" s="127">
        <f>IF($AG$31&gt;=8,$Y$31,"")</f>
      </c>
      <c r="AX20" s="128">
        <f>IF($AG$31&gt;=7,$Z$31,"")</f>
      </c>
      <c r="AY20" s="131">
        <f>IF($AG$31&gt;=6,$AA$31,"")</f>
      </c>
      <c r="AZ20" s="127">
        <f>IF($AG$31&gt;=5,$AB$31,"")</f>
      </c>
      <c r="BA20" s="129">
        <f>IF($AG$31&gt;=4,$AC$31,"")</f>
      </c>
      <c r="BB20" s="130">
        <f>IF($AG$31&gt;=3,$AD$31,"")</f>
      </c>
      <c r="BC20" s="127">
        <f>IF($AG$31&gt;=2,$AE$31,"")</f>
      </c>
      <c r="BD20" s="128">
        <f>IF($AG$31&gt;=1,$AF$31,"")</f>
      </c>
      <c r="BE20" s="125"/>
      <c r="BF20" s="123"/>
      <c r="BG20" s="123"/>
      <c r="BH20" s="123"/>
      <c r="BI20" s="123"/>
      <c r="BJ20" s="123"/>
      <c r="BK20" s="123"/>
      <c r="BL20" s="123"/>
      <c r="BM20" s="119"/>
      <c r="BN20" s="117"/>
    </row>
    <row r="21" spans="1:66" ht="13.5" customHeight="1">
      <c r="A21" s="38"/>
      <c r="B21" s="38"/>
      <c r="C21" s="38"/>
      <c r="D21" s="40"/>
      <c r="E21" s="32"/>
      <c r="F21" s="44">
        <f>IF(D21="","",IF(D21&gt;2,"",VLOOKUP($D$21,$M$20:$N$21,2,FALSE)))</f>
      </c>
      <c r="G21" s="32"/>
      <c r="H21" s="45" t="s">
        <v>31</v>
      </c>
      <c r="I21" s="142"/>
      <c r="J21" s="143"/>
      <c r="K21" s="144"/>
      <c r="L21" s="60"/>
      <c r="M21" s="68">
        <v>2</v>
      </c>
      <c r="N21" s="69" t="s">
        <v>32</v>
      </c>
      <c r="O21" s="7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I21" s="107"/>
      <c r="AJ21" s="107"/>
      <c r="AK21" s="133"/>
      <c r="AL21" s="133"/>
      <c r="AM21" s="131"/>
      <c r="AN21" s="127"/>
      <c r="AO21" s="129"/>
      <c r="AP21" s="130"/>
      <c r="AQ21" s="127"/>
      <c r="AR21" s="129"/>
      <c r="AS21" s="130"/>
      <c r="AT21" s="127"/>
      <c r="AU21" s="129"/>
      <c r="AV21" s="130"/>
      <c r="AW21" s="127"/>
      <c r="AX21" s="128"/>
      <c r="AY21" s="131"/>
      <c r="AZ21" s="127"/>
      <c r="BA21" s="129"/>
      <c r="BB21" s="130"/>
      <c r="BC21" s="127"/>
      <c r="BD21" s="128"/>
      <c r="BE21" s="125"/>
      <c r="BF21" s="123"/>
      <c r="BG21" s="123"/>
      <c r="BH21" s="123"/>
      <c r="BI21" s="123"/>
      <c r="BJ21" s="123"/>
      <c r="BK21" s="123"/>
      <c r="BL21" s="123"/>
      <c r="BM21" s="119"/>
      <c r="BN21" s="117"/>
    </row>
    <row r="22" spans="1:66" ht="13.5" customHeight="1">
      <c r="A22" s="38"/>
      <c r="B22" s="38"/>
      <c r="C22" s="38"/>
      <c r="D22" s="46"/>
      <c r="E22" s="46"/>
      <c r="F22" s="46"/>
      <c r="G22" s="47"/>
      <c r="H22" s="45" t="s">
        <v>33</v>
      </c>
      <c r="I22" s="145"/>
      <c r="J22" s="146"/>
      <c r="K22" s="147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I22" s="107">
        <f>IF(A32="","",A32)</f>
      </c>
      <c r="AJ22" s="107"/>
      <c r="AK22" s="132">
        <f>IF(D32="","",D32)</f>
      </c>
      <c r="AL22" s="132">
        <f>IF(H32="","",H32)</f>
      </c>
      <c r="AM22" s="131">
        <f>IF($V$32=9,$M$32,"")</f>
      </c>
      <c r="AN22" s="127">
        <f>IF($V$32&gt;=8,$N$32,"")</f>
      </c>
      <c r="AO22" s="129">
        <f>IF($V$32&gt;=7,$O$32,"")</f>
      </c>
      <c r="AP22" s="130">
        <f>IF($V$32&gt;=6,$P$32,"")</f>
      </c>
      <c r="AQ22" s="127">
        <f>IF($V$32&gt;=5,$Q$32,"")</f>
      </c>
      <c r="AR22" s="129">
        <f>IF($V$32&gt;=4,$R$32,"")</f>
      </c>
      <c r="AS22" s="130">
        <f>IF($V$32&gt;=3,$S$32,"")</f>
      </c>
      <c r="AT22" s="127">
        <f>IF($V$32&gt;=2,$T$32,"")</f>
      </c>
      <c r="AU22" s="129">
        <f>IF($V$32&gt;=1,$U$32,"")</f>
      </c>
      <c r="AV22" s="130">
        <f>IF($AG$32=9,$X$32,"")</f>
      </c>
      <c r="AW22" s="127">
        <f>IF($AG$32&gt;=8,$Y$32,"")</f>
      </c>
      <c r="AX22" s="128">
        <f>IF($AG$32&gt;=7,$Z$32,"")</f>
      </c>
      <c r="AY22" s="131">
        <f>IF($AG$32&gt;=6,$AA$32,"")</f>
      </c>
      <c r="AZ22" s="127">
        <f>IF($AG$32&gt;=5,$AB$32,"")</f>
      </c>
      <c r="BA22" s="129">
        <f>IF($AG$32&gt;=4,$AC$32,"")</f>
      </c>
      <c r="BB22" s="130">
        <f>IF($AG$32&gt;=3,$AD$32,"")</f>
      </c>
      <c r="BC22" s="127">
        <f>IF($AG$32&gt;=2,$AE$32,"")</f>
      </c>
      <c r="BD22" s="128">
        <f>IF($AG$32&gt;=1,$AF$32,"")</f>
      </c>
      <c r="BE22" s="125"/>
      <c r="BF22" s="123"/>
      <c r="BG22" s="123"/>
      <c r="BH22" s="123"/>
      <c r="BI22" s="123"/>
      <c r="BJ22" s="123"/>
      <c r="BK22" s="123"/>
      <c r="BL22" s="123"/>
      <c r="BM22" s="119"/>
      <c r="BN22" s="117"/>
    </row>
    <row r="23" spans="1:66" ht="13.5" customHeight="1">
      <c r="A23" s="48"/>
      <c r="B23" s="48"/>
      <c r="C23" s="48"/>
      <c r="D23" s="46"/>
      <c r="E23" s="46"/>
      <c r="F23" s="46"/>
      <c r="AI23" s="107"/>
      <c r="AJ23" s="107"/>
      <c r="AK23" s="133"/>
      <c r="AL23" s="133"/>
      <c r="AM23" s="131"/>
      <c r="AN23" s="127"/>
      <c r="AO23" s="129"/>
      <c r="AP23" s="130"/>
      <c r="AQ23" s="127"/>
      <c r="AR23" s="129"/>
      <c r="AS23" s="130"/>
      <c r="AT23" s="127"/>
      <c r="AU23" s="129"/>
      <c r="AV23" s="130"/>
      <c r="AW23" s="127"/>
      <c r="AX23" s="128"/>
      <c r="AY23" s="131"/>
      <c r="AZ23" s="127"/>
      <c r="BA23" s="129"/>
      <c r="BB23" s="130"/>
      <c r="BC23" s="127"/>
      <c r="BD23" s="128"/>
      <c r="BE23" s="125"/>
      <c r="BF23" s="123"/>
      <c r="BG23" s="123"/>
      <c r="BH23" s="123"/>
      <c r="BI23" s="123"/>
      <c r="BJ23" s="123"/>
      <c r="BK23" s="123"/>
      <c r="BL23" s="123"/>
      <c r="BM23" s="119"/>
      <c r="BN23" s="117"/>
    </row>
    <row r="24" spans="1:66" ht="13.5" customHeight="1">
      <c r="A24" s="148" t="s">
        <v>12</v>
      </c>
      <c r="B24" s="148"/>
      <c r="C24" s="148"/>
      <c r="D24" s="148" t="s">
        <v>34</v>
      </c>
      <c r="E24" s="148"/>
      <c r="F24" s="148"/>
      <c r="G24" s="148"/>
      <c r="H24" s="148" t="s">
        <v>35</v>
      </c>
      <c r="I24" s="148"/>
      <c r="J24" s="49" t="s">
        <v>10</v>
      </c>
      <c r="K24" s="49" t="s">
        <v>14</v>
      </c>
      <c r="L24" s="71"/>
      <c r="M24" s="72">
        <v>9</v>
      </c>
      <c r="N24" s="72">
        <v>8</v>
      </c>
      <c r="O24" s="72">
        <v>7</v>
      </c>
      <c r="P24" s="72">
        <v>6</v>
      </c>
      <c r="Q24" s="72">
        <v>5</v>
      </c>
      <c r="R24" s="72">
        <v>4</v>
      </c>
      <c r="S24" s="72">
        <v>3</v>
      </c>
      <c r="T24" s="72">
        <v>2</v>
      </c>
      <c r="U24" s="72">
        <v>1</v>
      </c>
      <c r="V24" s="71" t="s">
        <v>36</v>
      </c>
      <c r="W24" s="71"/>
      <c r="X24" s="72">
        <v>9</v>
      </c>
      <c r="Y24" s="72">
        <v>8</v>
      </c>
      <c r="Z24" s="72">
        <v>7</v>
      </c>
      <c r="AA24" s="72">
        <v>6</v>
      </c>
      <c r="AB24" s="72">
        <v>5</v>
      </c>
      <c r="AC24" s="72">
        <v>4</v>
      </c>
      <c r="AD24" s="72">
        <v>3</v>
      </c>
      <c r="AE24" s="72">
        <v>2</v>
      </c>
      <c r="AF24" s="72">
        <v>1</v>
      </c>
      <c r="AG24" s="71" t="s">
        <v>36</v>
      </c>
      <c r="AI24" s="107">
        <f>IF(A33="","",A33)</f>
      </c>
      <c r="AJ24" s="107"/>
      <c r="AK24" s="132">
        <f>IF(D33="","",D33)</f>
      </c>
      <c r="AL24" s="132">
        <f>IF(H33="","",H33)</f>
      </c>
      <c r="AM24" s="131">
        <f>IF($V$33=9,$M$33,"")</f>
      </c>
      <c r="AN24" s="127">
        <f>IF($V$33&gt;=8,$N$33,"")</f>
      </c>
      <c r="AO24" s="129">
        <f>IF($V$33&gt;=7,$O$33,"")</f>
      </c>
      <c r="AP24" s="130">
        <f>IF($V$33&gt;=6,$P$33,"")</f>
      </c>
      <c r="AQ24" s="127">
        <f>IF($V$33&gt;=5,$Q$33,"")</f>
      </c>
      <c r="AR24" s="129">
        <f>IF($V$33&gt;=4,$R$33,"")</f>
      </c>
      <c r="AS24" s="130">
        <f>IF($V$33&gt;=3,$S$33,"")</f>
      </c>
      <c r="AT24" s="127">
        <f>IF($V$33&gt;=2,$T$33,"")</f>
      </c>
      <c r="AU24" s="129">
        <f>IF($V$33&gt;=1,$U$33,"")</f>
      </c>
      <c r="AV24" s="130">
        <f>IF($AG$33=9,$X$33,"")</f>
      </c>
      <c r="AW24" s="127">
        <f>IF($AG$33&gt;=8,$Y$33,"")</f>
      </c>
      <c r="AX24" s="128">
        <f>IF($AG$33&gt;=7,$Z$33,"")</f>
      </c>
      <c r="AY24" s="131">
        <f>IF($AG$33&gt;=6,$AA$33,"")</f>
      </c>
      <c r="AZ24" s="127">
        <f>IF($AG$33&gt;=5,$AB$33,"")</f>
      </c>
      <c r="BA24" s="129">
        <f>IF($AG$33&gt;=4,$AC$33,"")</f>
      </c>
      <c r="BB24" s="130">
        <f>IF($AG$33&gt;=3,$AD$33,"")</f>
      </c>
      <c r="BC24" s="127">
        <f>IF($AG$33&gt;=2,$AE$33,"")</f>
      </c>
      <c r="BD24" s="128">
        <f>IF($AG$33&gt;=1,$AF$33,"")</f>
      </c>
      <c r="BE24" s="125"/>
      <c r="BF24" s="123"/>
      <c r="BG24" s="123"/>
      <c r="BH24" s="123"/>
      <c r="BI24" s="123"/>
      <c r="BJ24" s="123"/>
      <c r="BK24" s="123"/>
      <c r="BL24" s="123"/>
      <c r="BM24" s="119"/>
      <c r="BN24" s="117"/>
    </row>
    <row r="25" spans="1:66" ht="13.5" customHeight="1">
      <c r="A25" s="149"/>
      <c r="B25" s="138"/>
      <c r="C25" s="138"/>
      <c r="D25" s="149"/>
      <c r="E25" s="138"/>
      <c r="F25" s="138"/>
      <c r="G25" s="138"/>
      <c r="H25" s="149"/>
      <c r="I25" s="138"/>
      <c r="J25" s="73"/>
      <c r="K25" s="73"/>
      <c r="L25" s="74">
        <f>TEXT(J25,0)+1000000000</f>
        <v>1000000000</v>
      </c>
      <c r="M25" s="75" t="str">
        <f>MID(L25,2,1)</f>
        <v>0</v>
      </c>
      <c r="N25" s="75" t="str">
        <f>MID(L25,3,1)</f>
        <v>0</v>
      </c>
      <c r="O25" s="76" t="str">
        <f>MID(L25,4,1)</f>
        <v>0</v>
      </c>
      <c r="P25" s="75" t="str">
        <f>MID(L25,5,1)</f>
        <v>0</v>
      </c>
      <c r="Q25" s="75" t="str">
        <f>MID(L25,6,1)</f>
        <v>0</v>
      </c>
      <c r="R25" s="75" t="str">
        <f>MID(L25,7,1)</f>
        <v>0</v>
      </c>
      <c r="S25" s="75" t="str">
        <f>MID(L25,8,1)</f>
        <v>0</v>
      </c>
      <c r="T25" s="75" t="str">
        <f>MID(L25,9,1)</f>
        <v>0</v>
      </c>
      <c r="U25" s="75" t="str">
        <f>MID(L25,10,1)</f>
        <v>0</v>
      </c>
      <c r="V25" s="83">
        <f>LEN(J25)</f>
        <v>0</v>
      </c>
      <c r="W25" s="74">
        <f>TEXT(K25,0)+1000000000</f>
        <v>1000000000</v>
      </c>
      <c r="X25" s="75" t="str">
        <f aca="true" t="shared" si="0" ref="X25:X36">MID(W25,2,1)</f>
        <v>0</v>
      </c>
      <c r="Y25" s="75" t="str">
        <f aca="true" t="shared" si="1" ref="Y25:Y36">MID(W25,3,1)</f>
        <v>0</v>
      </c>
      <c r="Z25" s="76" t="str">
        <f aca="true" t="shared" si="2" ref="Z25:Z36">MID(W25,4,1)</f>
        <v>0</v>
      </c>
      <c r="AA25" s="75" t="str">
        <f aca="true" t="shared" si="3" ref="AA25:AA36">MID(W25,5,1)</f>
        <v>0</v>
      </c>
      <c r="AB25" s="75" t="str">
        <f aca="true" t="shared" si="4" ref="AB25:AB36">MID(W25,6,1)</f>
        <v>0</v>
      </c>
      <c r="AC25" s="75" t="str">
        <f aca="true" t="shared" si="5" ref="AC25:AC36">MID(W25,7,1)</f>
        <v>0</v>
      </c>
      <c r="AD25" s="75" t="str">
        <f aca="true" t="shared" si="6" ref="AD25:AD36">MID(W25,8,1)</f>
        <v>0</v>
      </c>
      <c r="AE25" s="75" t="str">
        <f aca="true" t="shared" si="7" ref="AE25:AE36">MID(W25,9,1)</f>
        <v>0</v>
      </c>
      <c r="AF25" s="75" t="str">
        <f aca="true" t="shared" si="8" ref="AF25:AF36">MID(W25,10,1)</f>
        <v>0</v>
      </c>
      <c r="AG25" s="83">
        <f>LEN(K25)</f>
        <v>0</v>
      </c>
      <c r="AI25" s="107"/>
      <c r="AJ25" s="107"/>
      <c r="AK25" s="133"/>
      <c r="AL25" s="133"/>
      <c r="AM25" s="131"/>
      <c r="AN25" s="127"/>
      <c r="AO25" s="129"/>
      <c r="AP25" s="130"/>
      <c r="AQ25" s="127"/>
      <c r="AR25" s="129"/>
      <c r="AS25" s="130"/>
      <c r="AT25" s="127"/>
      <c r="AU25" s="129"/>
      <c r="AV25" s="130"/>
      <c r="AW25" s="127"/>
      <c r="AX25" s="128"/>
      <c r="AY25" s="131"/>
      <c r="AZ25" s="127"/>
      <c r="BA25" s="129"/>
      <c r="BB25" s="130"/>
      <c r="BC25" s="127"/>
      <c r="BD25" s="128"/>
      <c r="BE25" s="125"/>
      <c r="BF25" s="123"/>
      <c r="BG25" s="123"/>
      <c r="BH25" s="123"/>
      <c r="BI25" s="123"/>
      <c r="BJ25" s="123"/>
      <c r="BK25" s="123"/>
      <c r="BL25" s="123"/>
      <c r="BM25" s="119"/>
      <c r="BN25" s="117"/>
    </row>
    <row r="26" spans="1:66" ht="13.5" customHeight="1">
      <c r="A26" s="137"/>
      <c r="B26" s="138"/>
      <c r="C26" s="138"/>
      <c r="D26" s="137"/>
      <c r="E26" s="138"/>
      <c r="F26" s="138"/>
      <c r="G26" s="138"/>
      <c r="H26" s="137"/>
      <c r="I26" s="138"/>
      <c r="J26" s="73"/>
      <c r="K26" s="73"/>
      <c r="L26" s="74">
        <f>TEXT(J26,0)+1000000000</f>
        <v>1000000000</v>
      </c>
      <c r="M26" s="75" t="str">
        <f aca="true" t="shared" si="9" ref="M26:M36">MID(L26,2,1)</f>
        <v>0</v>
      </c>
      <c r="N26" s="75" t="str">
        <f aca="true" t="shared" si="10" ref="N26:N36">MID(L26,3,1)</f>
        <v>0</v>
      </c>
      <c r="O26" s="76" t="str">
        <f aca="true" t="shared" si="11" ref="O26:O36">MID(L26,4,1)</f>
        <v>0</v>
      </c>
      <c r="P26" s="75" t="str">
        <f aca="true" t="shared" si="12" ref="P26:P36">MID(L26,5,1)</f>
        <v>0</v>
      </c>
      <c r="Q26" s="75" t="str">
        <f aca="true" t="shared" si="13" ref="Q26:Q36">MID(L26,6,1)</f>
        <v>0</v>
      </c>
      <c r="R26" s="75" t="str">
        <f aca="true" t="shared" si="14" ref="R26:R36">MID(L26,7,1)</f>
        <v>0</v>
      </c>
      <c r="S26" s="75" t="str">
        <f aca="true" t="shared" si="15" ref="S26:S36">MID(L26,8,1)</f>
        <v>0</v>
      </c>
      <c r="T26" s="75" t="str">
        <f aca="true" t="shared" si="16" ref="T26:T36">MID(L26,9,1)</f>
        <v>0</v>
      </c>
      <c r="U26" s="75" t="str">
        <f aca="true" t="shared" si="17" ref="U26:U36">MID(L26,10,1)</f>
        <v>0</v>
      </c>
      <c r="V26" s="83">
        <f>LEN(J26)</f>
        <v>0</v>
      </c>
      <c r="W26" s="74">
        <f aca="true" t="shared" si="18" ref="W26:W36">TEXT(K26,0)+1000000000</f>
        <v>1000000000</v>
      </c>
      <c r="X26" s="75" t="str">
        <f t="shared" si="0"/>
        <v>0</v>
      </c>
      <c r="Y26" s="75" t="str">
        <f t="shared" si="1"/>
        <v>0</v>
      </c>
      <c r="Z26" s="76" t="str">
        <f t="shared" si="2"/>
        <v>0</v>
      </c>
      <c r="AA26" s="75" t="str">
        <f t="shared" si="3"/>
        <v>0</v>
      </c>
      <c r="AB26" s="75" t="str">
        <f t="shared" si="4"/>
        <v>0</v>
      </c>
      <c r="AC26" s="75" t="str">
        <f t="shared" si="5"/>
        <v>0</v>
      </c>
      <c r="AD26" s="75" t="str">
        <f t="shared" si="6"/>
        <v>0</v>
      </c>
      <c r="AE26" s="75" t="str">
        <f t="shared" si="7"/>
        <v>0</v>
      </c>
      <c r="AF26" s="75" t="str">
        <f t="shared" si="8"/>
        <v>0</v>
      </c>
      <c r="AG26" s="83">
        <f aca="true" t="shared" si="19" ref="AG26:AG35">LEN(K26)</f>
        <v>0</v>
      </c>
      <c r="AI26" s="107">
        <f>IF(A34="","",A34)</f>
      </c>
      <c r="AJ26" s="107"/>
      <c r="AK26" s="132">
        <f>IF(D34="","",D34)</f>
      </c>
      <c r="AL26" s="132">
        <f>IF(H34="","",H34)</f>
      </c>
      <c r="AM26" s="131">
        <f>IF($V$34=9,$M$34,"")</f>
      </c>
      <c r="AN26" s="127">
        <f>IF($V$34&gt;=8,$N$34,"")</f>
      </c>
      <c r="AO26" s="129">
        <f>IF($V$34&gt;=7,$O$34,"")</f>
      </c>
      <c r="AP26" s="130">
        <f>IF($V$34&gt;=6,$P$34,"")</f>
      </c>
      <c r="AQ26" s="127">
        <f>IF($V$34&gt;=5,$Q$34,"")</f>
      </c>
      <c r="AR26" s="129">
        <f>IF($V$34&gt;=4,$R$34,"")</f>
      </c>
      <c r="AS26" s="130">
        <f>IF($V$34&gt;=3,$S$34,"")</f>
      </c>
      <c r="AT26" s="127">
        <f>IF($V$34&gt;=2,$T$34,"")</f>
      </c>
      <c r="AU26" s="129">
        <f>IF($V$34&gt;=1,$U$34,"")</f>
      </c>
      <c r="AV26" s="130">
        <f>IF($AG$34=9,$X$34,"")</f>
      </c>
      <c r="AW26" s="127">
        <f>IF($AG$34&gt;=8,$Y$34,"")</f>
      </c>
      <c r="AX26" s="128">
        <f>IF($AG$34&gt;=7,$Z$34,"")</f>
      </c>
      <c r="AY26" s="131">
        <f>IF($AG$34&gt;=6,$AA$34,"")</f>
      </c>
      <c r="AZ26" s="127">
        <f>IF($AG$34&gt;=5,$AB$34,"")</f>
      </c>
      <c r="BA26" s="129">
        <f>IF($AG$34&gt;=4,$AC$34,"")</f>
      </c>
      <c r="BB26" s="130">
        <f>IF($AG$34&gt;=3,$AD$34,"")</f>
      </c>
      <c r="BC26" s="127">
        <f>IF($AG$34&gt;=2,$AE$34,"")</f>
      </c>
      <c r="BD26" s="128">
        <f>IF($AG$34&gt;=1,$AF$34,"")</f>
      </c>
      <c r="BE26" s="125"/>
      <c r="BF26" s="123"/>
      <c r="BG26" s="123"/>
      <c r="BH26" s="123"/>
      <c r="BI26" s="123"/>
      <c r="BJ26" s="123"/>
      <c r="BK26" s="123"/>
      <c r="BL26" s="123"/>
      <c r="BM26" s="119"/>
      <c r="BN26" s="117"/>
    </row>
    <row r="27" spans="1:66" ht="13.5" customHeight="1">
      <c r="A27" s="137"/>
      <c r="B27" s="138"/>
      <c r="C27" s="138"/>
      <c r="D27" s="138"/>
      <c r="E27" s="138"/>
      <c r="F27" s="138"/>
      <c r="G27" s="138"/>
      <c r="H27" s="137"/>
      <c r="I27" s="138"/>
      <c r="J27" s="73"/>
      <c r="K27" s="73"/>
      <c r="L27" s="74">
        <f aca="true" t="shared" si="20" ref="L27:L36">TEXT(J27,0)+1000000000</f>
        <v>1000000000</v>
      </c>
      <c r="M27" s="75" t="str">
        <f t="shared" si="9"/>
        <v>0</v>
      </c>
      <c r="N27" s="75" t="str">
        <f t="shared" si="10"/>
        <v>0</v>
      </c>
      <c r="O27" s="76" t="str">
        <f t="shared" si="11"/>
        <v>0</v>
      </c>
      <c r="P27" s="75" t="str">
        <f t="shared" si="12"/>
        <v>0</v>
      </c>
      <c r="Q27" s="75" t="str">
        <f t="shared" si="13"/>
        <v>0</v>
      </c>
      <c r="R27" s="75" t="str">
        <f t="shared" si="14"/>
        <v>0</v>
      </c>
      <c r="S27" s="75" t="str">
        <f t="shared" si="15"/>
        <v>0</v>
      </c>
      <c r="T27" s="75" t="str">
        <f t="shared" si="16"/>
        <v>0</v>
      </c>
      <c r="U27" s="75" t="str">
        <f t="shared" si="17"/>
        <v>0</v>
      </c>
      <c r="V27" s="83">
        <f aca="true" t="shared" si="21" ref="V27:V35">LEN(J27)</f>
        <v>0</v>
      </c>
      <c r="W27" s="74">
        <f t="shared" si="18"/>
        <v>1000000000</v>
      </c>
      <c r="X27" s="75" t="str">
        <f t="shared" si="0"/>
        <v>0</v>
      </c>
      <c r="Y27" s="75" t="str">
        <f t="shared" si="1"/>
        <v>0</v>
      </c>
      <c r="Z27" s="76" t="str">
        <f t="shared" si="2"/>
        <v>0</v>
      </c>
      <c r="AA27" s="75" t="str">
        <f t="shared" si="3"/>
        <v>0</v>
      </c>
      <c r="AB27" s="75" t="str">
        <f t="shared" si="4"/>
        <v>0</v>
      </c>
      <c r="AC27" s="75" t="str">
        <f t="shared" si="5"/>
        <v>0</v>
      </c>
      <c r="AD27" s="75" t="str">
        <f t="shared" si="6"/>
        <v>0</v>
      </c>
      <c r="AE27" s="75" t="str">
        <f t="shared" si="7"/>
        <v>0</v>
      </c>
      <c r="AF27" s="75" t="str">
        <f t="shared" si="8"/>
        <v>0</v>
      </c>
      <c r="AG27" s="83">
        <f t="shared" si="19"/>
        <v>0</v>
      </c>
      <c r="AI27" s="107"/>
      <c r="AJ27" s="107"/>
      <c r="AK27" s="133"/>
      <c r="AL27" s="133"/>
      <c r="AM27" s="131"/>
      <c r="AN27" s="127"/>
      <c r="AO27" s="129"/>
      <c r="AP27" s="130"/>
      <c r="AQ27" s="127"/>
      <c r="AR27" s="129"/>
      <c r="AS27" s="130"/>
      <c r="AT27" s="127"/>
      <c r="AU27" s="129"/>
      <c r="AV27" s="130"/>
      <c r="AW27" s="127"/>
      <c r="AX27" s="128"/>
      <c r="AY27" s="131"/>
      <c r="AZ27" s="127"/>
      <c r="BA27" s="129"/>
      <c r="BB27" s="130"/>
      <c r="BC27" s="127"/>
      <c r="BD27" s="128"/>
      <c r="BE27" s="125"/>
      <c r="BF27" s="123"/>
      <c r="BG27" s="123"/>
      <c r="BH27" s="123"/>
      <c r="BI27" s="123"/>
      <c r="BJ27" s="123"/>
      <c r="BK27" s="123"/>
      <c r="BL27" s="123"/>
      <c r="BM27" s="119"/>
      <c r="BN27" s="117"/>
    </row>
    <row r="28" spans="1:66" ht="13.5" customHeight="1">
      <c r="A28" s="137"/>
      <c r="B28" s="138"/>
      <c r="C28" s="138"/>
      <c r="D28" s="138"/>
      <c r="E28" s="138"/>
      <c r="F28" s="138"/>
      <c r="G28" s="138"/>
      <c r="H28" s="137"/>
      <c r="I28" s="138"/>
      <c r="J28" s="73"/>
      <c r="K28" s="73"/>
      <c r="L28" s="74">
        <f t="shared" si="20"/>
        <v>1000000000</v>
      </c>
      <c r="M28" s="75" t="str">
        <f t="shared" si="9"/>
        <v>0</v>
      </c>
      <c r="N28" s="75" t="str">
        <f t="shared" si="10"/>
        <v>0</v>
      </c>
      <c r="O28" s="76" t="str">
        <f t="shared" si="11"/>
        <v>0</v>
      </c>
      <c r="P28" s="75" t="str">
        <f t="shared" si="12"/>
        <v>0</v>
      </c>
      <c r="Q28" s="75" t="str">
        <f t="shared" si="13"/>
        <v>0</v>
      </c>
      <c r="R28" s="75" t="str">
        <f t="shared" si="14"/>
        <v>0</v>
      </c>
      <c r="S28" s="75" t="str">
        <f t="shared" si="15"/>
        <v>0</v>
      </c>
      <c r="T28" s="75" t="str">
        <f t="shared" si="16"/>
        <v>0</v>
      </c>
      <c r="U28" s="75" t="str">
        <f t="shared" si="17"/>
        <v>0</v>
      </c>
      <c r="V28" s="83">
        <f t="shared" si="21"/>
        <v>0</v>
      </c>
      <c r="W28" s="74">
        <f t="shared" si="18"/>
        <v>1000000000</v>
      </c>
      <c r="X28" s="75" t="str">
        <f t="shared" si="0"/>
        <v>0</v>
      </c>
      <c r="Y28" s="75" t="str">
        <f t="shared" si="1"/>
        <v>0</v>
      </c>
      <c r="Z28" s="76" t="str">
        <f t="shared" si="2"/>
        <v>0</v>
      </c>
      <c r="AA28" s="75" t="str">
        <f t="shared" si="3"/>
        <v>0</v>
      </c>
      <c r="AB28" s="75" t="str">
        <f t="shared" si="4"/>
        <v>0</v>
      </c>
      <c r="AC28" s="75" t="str">
        <f t="shared" si="5"/>
        <v>0</v>
      </c>
      <c r="AD28" s="75" t="str">
        <f t="shared" si="6"/>
        <v>0</v>
      </c>
      <c r="AE28" s="75" t="str">
        <f t="shared" si="7"/>
        <v>0</v>
      </c>
      <c r="AF28" s="75" t="str">
        <f t="shared" si="8"/>
        <v>0</v>
      </c>
      <c r="AG28" s="83">
        <f t="shared" si="19"/>
        <v>0</v>
      </c>
      <c r="AI28" s="107">
        <f>IF(A35="","",A35)</f>
      </c>
      <c r="AJ28" s="107"/>
      <c r="AK28" s="132">
        <f>IF(D35="","",D35)</f>
      </c>
      <c r="AL28" s="132">
        <f>IF(H35="","",H35)</f>
      </c>
      <c r="AM28" s="131">
        <f>IF($V$35=9,$M$35,"")</f>
      </c>
      <c r="AN28" s="127">
        <f>IF($V$35&gt;=8,$N$35,"")</f>
      </c>
      <c r="AO28" s="129">
        <f>IF($V$35&gt;=7,$O$35,"")</f>
      </c>
      <c r="AP28" s="130">
        <f>IF($V$35&gt;=6,$P$35,"")</f>
      </c>
      <c r="AQ28" s="127">
        <f>IF($V$35&gt;=5,$Q$35,"")</f>
      </c>
      <c r="AR28" s="129">
        <f>IF($V$35&gt;=4,$R$35,"")</f>
      </c>
      <c r="AS28" s="130">
        <f>IF($V$35&gt;=3,$S$35,"")</f>
      </c>
      <c r="AT28" s="127">
        <f>IF($V$35&gt;=2,$T$35,"")</f>
      </c>
      <c r="AU28" s="129">
        <f>IF($V$35&gt;=1,$U$35,"")</f>
      </c>
      <c r="AV28" s="130">
        <f>IF($AG$35=9,$X$35,"")</f>
      </c>
      <c r="AW28" s="127">
        <f>IF($AG$35&gt;=8,$Y$35,"")</f>
      </c>
      <c r="AX28" s="128">
        <f>IF($AG$35&gt;=7,$Z$35,"")</f>
      </c>
      <c r="AY28" s="131">
        <f>IF($AG$35&gt;=6,$AA$35,"")</f>
      </c>
      <c r="AZ28" s="127">
        <f>IF($AG$35&gt;=5,$AB$35,"")</f>
      </c>
      <c r="BA28" s="129">
        <f>IF($AG$35&gt;=4,$AC$35,"")</f>
      </c>
      <c r="BB28" s="130">
        <f>IF($AG$35&gt;=3,$AD$35,"")</f>
      </c>
      <c r="BC28" s="127">
        <f>IF($AG$35&gt;=2,$AE$35,"")</f>
      </c>
      <c r="BD28" s="128">
        <f>IF($AG$35&gt;=1,$AF$35,"")</f>
      </c>
      <c r="BE28" s="125"/>
      <c r="BF28" s="123"/>
      <c r="BG28" s="123"/>
      <c r="BH28" s="123"/>
      <c r="BI28" s="123"/>
      <c r="BJ28" s="123"/>
      <c r="BK28" s="123"/>
      <c r="BL28" s="123"/>
      <c r="BM28" s="119"/>
      <c r="BN28" s="117"/>
    </row>
    <row r="29" spans="1:66" ht="13.5" customHeight="1">
      <c r="A29" s="137"/>
      <c r="B29" s="138"/>
      <c r="C29" s="138"/>
      <c r="D29" s="138"/>
      <c r="E29" s="138"/>
      <c r="F29" s="138"/>
      <c r="G29" s="138"/>
      <c r="H29" s="137"/>
      <c r="I29" s="138"/>
      <c r="J29" s="73"/>
      <c r="K29" s="73"/>
      <c r="L29" s="74">
        <f t="shared" si="20"/>
        <v>1000000000</v>
      </c>
      <c r="M29" s="75" t="str">
        <f t="shared" si="9"/>
        <v>0</v>
      </c>
      <c r="N29" s="75" t="str">
        <f t="shared" si="10"/>
        <v>0</v>
      </c>
      <c r="O29" s="76" t="str">
        <f t="shared" si="11"/>
        <v>0</v>
      </c>
      <c r="P29" s="75" t="str">
        <f t="shared" si="12"/>
        <v>0</v>
      </c>
      <c r="Q29" s="75" t="str">
        <f t="shared" si="13"/>
        <v>0</v>
      </c>
      <c r="R29" s="75" t="str">
        <f t="shared" si="14"/>
        <v>0</v>
      </c>
      <c r="S29" s="75" t="str">
        <f t="shared" si="15"/>
        <v>0</v>
      </c>
      <c r="T29" s="75" t="str">
        <f t="shared" si="16"/>
        <v>0</v>
      </c>
      <c r="U29" s="75" t="str">
        <f t="shared" si="17"/>
        <v>0</v>
      </c>
      <c r="V29" s="83">
        <f t="shared" si="21"/>
        <v>0</v>
      </c>
      <c r="W29" s="74">
        <f t="shared" si="18"/>
        <v>1000000000</v>
      </c>
      <c r="X29" s="75" t="str">
        <f t="shared" si="0"/>
        <v>0</v>
      </c>
      <c r="Y29" s="75" t="str">
        <f t="shared" si="1"/>
        <v>0</v>
      </c>
      <c r="Z29" s="76" t="str">
        <f t="shared" si="2"/>
        <v>0</v>
      </c>
      <c r="AA29" s="75" t="str">
        <f t="shared" si="3"/>
        <v>0</v>
      </c>
      <c r="AB29" s="75" t="str">
        <f t="shared" si="4"/>
        <v>0</v>
      </c>
      <c r="AC29" s="75" t="str">
        <f t="shared" si="5"/>
        <v>0</v>
      </c>
      <c r="AD29" s="75" t="str">
        <f t="shared" si="6"/>
        <v>0</v>
      </c>
      <c r="AE29" s="75" t="str">
        <f t="shared" si="7"/>
        <v>0</v>
      </c>
      <c r="AF29" s="75" t="str">
        <f t="shared" si="8"/>
        <v>0</v>
      </c>
      <c r="AG29" s="83">
        <f t="shared" si="19"/>
        <v>0</v>
      </c>
      <c r="AI29" s="107"/>
      <c r="AJ29" s="107"/>
      <c r="AK29" s="133"/>
      <c r="AL29" s="133"/>
      <c r="AM29" s="131"/>
      <c r="AN29" s="127"/>
      <c r="AO29" s="129"/>
      <c r="AP29" s="130"/>
      <c r="AQ29" s="127"/>
      <c r="AR29" s="129"/>
      <c r="AS29" s="130"/>
      <c r="AT29" s="127"/>
      <c r="AU29" s="129"/>
      <c r="AV29" s="130"/>
      <c r="AW29" s="127"/>
      <c r="AX29" s="128"/>
      <c r="AY29" s="131"/>
      <c r="AZ29" s="127"/>
      <c r="BA29" s="129"/>
      <c r="BB29" s="130"/>
      <c r="BC29" s="127"/>
      <c r="BD29" s="128"/>
      <c r="BE29" s="125"/>
      <c r="BF29" s="123"/>
      <c r="BG29" s="123"/>
      <c r="BH29" s="123"/>
      <c r="BI29" s="123"/>
      <c r="BJ29" s="123"/>
      <c r="BK29" s="123"/>
      <c r="BL29" s="123"/>
      <c r="BM29" s="119"/>
      <c r="BN29" s="117"/>
    </row>
    <row r="30" spans="1:66" ht="13.5" customHeight="1">
      <c r="A30" s="137"/>
      <c r="B30" s="138"/>
      <c r="C30" s="138"/>
      <c r="D30" s="138"/>
      <c r="E30" s="138"/>
      <c r="F30" s="138"/>
      <c r="G30" s="138"/>
      <c r="H30" s="137"/>
      <c r="I30" s="138"/>
      <c r="J30" s="73"/>
      <c r="K30" s="73"/>
      <c r="L30" s="74">
        <f t="shared" si="20"/>
        <v>1000000000</v>
      </c>
      <c r="M30" s="75" t="str">
        <f t="shared" si="9"/>
        <v>0</v>
      </c>
      <c r="N30" s="75" t="str">
        <f t="shared" si="10"/>
        <v>0</v>
      </c>
      <c r="O30" s="76" t="str">
        <f t="shared" si="11"/>
        <v>0</v>
      </c>
      <c r="P30" s="75" t="str">
        <f t="shared" si="12"/>
        <v>0</v>
      </c>
      <c r="Q30" s="75" t="str">
        <f t="shared" si="13"/>
        <v>0</v>
      </c>
      <c r="R30" s="75" t="str">
        <f t="shared" si="14"/>
        <v>0</v>
      </c>
      <c r="S30" s="75" t="str">
        <f t="shared" si="15"/>
        <v>0</v>
      </c>
      <c r="T30" s="75" t="str">
        <f t="shared" si="16"/>
        <v>0</v>
      </c>
      <c r="U30" s="75" t="str">
        <f t="shared" si="17"/>
        <v>0</v>
      </c>
      <c r="V30" s="83">
        <f t="shared" si="21"/>
        <v>0</v>
      </c>
      <c r="W30" s="74">
        <f t="shared" si="18"/>
        <v>1000000000</v>
      </c>
      <c r="X30" s="75" t="str">
        <f t="shared" si="0"/>
        <v>0</v>
      </c>
      <c r="Y30" s="75" t="str">
        <f t="shared" si="1"/>
        <v>0</v>
      </c>
      <c r="Z30" s="76" t="str">
        <f t="shared" si="2"/>
        <v>0</v>
      </c>
      <c r="AA30" s="75" t="str">
        <f t="shared" si="3"/>
        <v>0</v>
      </c>
      <c r="AB30" s="75" t="str">
        <f t="shared" si="4"/>
        <v>0</v>
      </c>
      <c r="AC30" s="75" t="str">
        <f t="shared" si="5"/>
        <v>0</v>
      </c>
      <c r="AD30" s="75" t="str">
        <f t="shared" si="6"/>
        <v>0</v>
      </c>
      <c r="AE30" s="75" t="str">
        <f t="shared" si="7"/>
        <v>0</v>
      </c>
      <c r="AF30" s="75" t="str">
        <f t="shared" si="8"/>
        <v>0</v>
      </c>
      <c r="AG30" s="83">
        <f t="shared" si="19"/>
        <v>0</v>
      </c>
      <c r="AI30" s="110" t="s">
        <v>37</v>
      </c>
      <c r="AJ30" s="110"/>
      <c r="AK30" s="110"/>
      <c r="AL30" s="115"/>
      <c r="AM30" s="131">
        <f>IF($V$36=9,$M$36,"")</f>
      </c>
      <c r="AN30" s="127">
        <f>IF($V$36&gt;=8,$N$36,"")</f>
      </c>
      <c r="AO30" s="129">
        <f>IF($V$36&gt;=7,$O$36,"")</f>
      </c>
      <c r="AP30" s="130">
        <f>IF($V$36&gt;=6,$P$36,"")</f>
      </c>
      <c r="AQ30" s="127">
        <f>IF($V$36&gt;=5,$Q$36,"")</f>
      </c>
      <c r="AR30" s="129">
        <f>IF($V$36&gt;=4,$R$36,"")</f>
      </c>
      <c r="AS30" s="130">
        <f>IF($V$36&gt;=3,$S$36,"")</f>
      </c>
      <c r="AT30" s="127">
        <f>IF($V$36&gt;=2,$T$36,"")</f>
      </c>
      <c r="AU30" s="129">
        <f>IF($V$36&gt;=1,$U$36,"")</f>
      </c>
      <c r="AV30" s="130">
        <f>IF($AG$36=9,$X$36,"")</f>
      </c>
      <c r="AW30" s="127">
        <f>IF($AG$36&gt;=8,$Y$36,"")</f>
      </c>
      <c r="AX30" s="129">
        <f>IF($AG$36&gt;=7,$Z$36,"")</f>
      </c>
      <c r="AY30" s="130">
        <f>IF($AG$36&gt;=6,$AA$36,"")</f>
      </c>
      <c r="AZ30" s="127">
        <f>IF($AG$36&gt;=5,$AB$36,"")</f>
      </c>
      <c r="BA30" s="129">
        <f>IF($AG$36&gt;=4,$AC$36,"")</f>
      </c>
      <c r="BB30" s="130">
        <f>IF($AG$36&gt;=3,$AD$36,"")</f>
      </c>
      <c r="BC30" s="127">
        <f>IF($AG$36&gt;=2,$AE$36,"")</f>
      </c>
      <c r="BD30" s="128">
        <f>IF($AG$36&gt;=1,$AF$36,"")</f>
      </c>
      <c r="BE30" s="125"/>
      <c r="BF30" s="123"/>
      <c r="BG30" s="123"/>
      <c r="BH30" s="123"/>
      <c r="BI30" s="123"/>
      <c r="BJ30" s="123"/>
      <c r="BK30" s="123"/>
      <c r="BL30" s="123"/>
      <c r="BM30" s="119"/>
      <c r="BN30" s="117"/>
    </row>
    <row r="31" spans="1:66" ht="13.5" customHeight="1">
      <c r="A31" s="137"/>
      <c r="B31" s="138"/>
      <c r="C31" s="138"/>
      <c r="D31" s="138"/>
      <c r="E31" s="138"/>
      <c r="F31" s="138"/>
      <c r="G31" s="138"/>
      <c r="H31" s="137"/>
      <c r="I31" s="138"/>
      <c r="J31" s="73"/>
      <c r="K31" s="73"/>
      <c r="L31" s="74">
        <f t="shared" si="20"/>
        <v>1000000000</v>
      </c>
      <c r="M31" s="75" t="str">
        <f t="shared" si="9"/>
        <v>0</v>
      </c>
      <c r="N31" s="75" t="str">
        <f t="shared" si="10"/>
        <v>0</v>
      </c>
      <c r="O31" s="76" t="str">
        <f t="shared" si="11"/>
        <v>0</v>
      </c>
      <c r="P31" s="75" t="str">
        <f t="shared" si="12"/>
        <v>0</v>
      </c>
      <c r="Q31" s="75" t="str">
        <f t="shared" si="13"/>
        <v>0</v>
      </c>
      <c r="R31" s="75" t="str">
        <f t="shared" si="14"/>
        <v>0</v>
      </c>
      <c r="S31" s="75" t="str">
        <f t="shared" si="15"/>
        <v>0</v>
      </c>
      <c r="T31" s="75" t="str">
        <f t="shared" si="16"/>
        <v>0</v>
      </c>
      <c r="U31" s="75" t="str">
        <f t="shared" si="17"/>
        <v>0</v>
      </c>
      <c r="V31" s="83">
        <f t="shared" si="21"/>
        <v>0</v>
      </c>
      <c r="W31" s="74">
        <f t="shared" si="18"/>
        <v>1000000000</v>
      </c>
      <c r="X31" s="75" t="str">
        <f t="shared" si="0"/>
        <v>0</v>
      </c>
      <c r="Y31" s="75" t="str">
        <f t="shared" si="1"/>
        <v>0</v>
      </c>
      <c r="Z31" s="76" t="str">
        <f t="shared" si="2"/>
        <v>0</v>
      </c>
      <c r="AA31" s="75" t="str">
        <f t="shared" si="3"/>
        <v>0</v>
      </c>
      <c r="AB31" s="75" t="str">
        <f t="shared" si="4"/>
        <v>0</v>
      </c>
      <c r="AC31" s="75" t="str">
        <f t="shared" si="5"/>
        <v>0</v>
      </c>
      <c r="AD31" s="75" t="str">
        <f t="shared" si="6"/>
        <v>0</v>
      </c>
      <c r="AE31" s="75" t="str">
        <f t="shared" si="7"/>
        <v>0</v>
      </c>
      <c r="AF31" s="75" t="str">
        <f t="shared" si="8"/>
        <v>0</v>
      </c>
      <c r="AG31" s="83">
        <f t="shared" si="19"/>
        <v>0</v>
      </c>
      <c r="AI31" s="110"/>
      <c r="AJ31" s="110"/>
      <c r="AK31" s="110"/>
      <c r="AL31" s="115"/>
      <c r="AM31" s="131"/>
      <c r="AN31" s="127"/>
      <c r="AO31" s="129"/>
      <c r="AP31" s="130"/>
      <c r="AQ31" s="127"/>
      <c r="AR31" s="129"/>
      <c r="AS31" s="130"/>
      <c r="AT31" s="127"/>
      <c r="AU31" s="129"/>
      <c r="AV31" s="130"/>
      <c r="AW31" s="127"/>
      <c r="AX31" s="129"/>
      <c r="AY31" s="130"/>
      <c r="AZ31" s="127"/>
      <c r="BA31" s="129"/>
      <c r="BB31" s="130"/>
      <c r="BC31" s="127"/>
      <c r="BD31" s="128"/>
      <c r="BE31" s="126"/>
      <c r="BF31" s="124"/>
      <c r="BG31" s="124"/>
      <c r="BH31" s="124"/>
      <c r="BI31" s="124"/>
      <c r="BJ31" s="124"/>
      <c r="BK31" s="124"/>
      <c r="BL31" s="124"/>
      <c r="BM31" s="120"/>
      <c r="BN31" s="118"/>
    </row>
    <row r="32" spans="1:66" ht="16.5" customHeight="1">
      <c r="A32" s="137"/>
      <c r="B32" s="138"/>
      <c r="C32" s="138"/>
      <c r="D32" s="138"/>
      <c r="E32" s="138"/>
      <c r="F32" s="138"/>
      <c r="G32" s="138"/>
      <c r="H32" s="137"/>
      <c r="I32" s="138"/>
      <c r="J32" s="73"/>
      <c r="K32" s="73"/>
      <c r="L32" s="74">
        <f t="shared" si="20"/>
        <v>1000000000</v>
      </c>
      <c r="M32" s="75" t="str">
        <f t="shared" si="9"/>
        <v>0</v>
      </c>
      <c r="N32" s="75" t="str">
        <f t="shared" si="10"/>
        <v>0</v>
      </c>
      <c r="O32" s="76" t="str">
        <f t="shared" si="11"/>
        <v>0</v>
      </c>
      <c r="P32" s="75" t="str">
        <f t="shared" si="12"/>
        <v>0</v>
      </c>
      <c r="Q32" s="75" t="str">
        <f t="shared" si="13"/>
        <v>0</v>
      </c>
      <c r="R32" s="75" t="str">
        <f t="shared" si="14"/>
        <v>0</v>
      </c>
      <c r="S32" s="75" t="str">
        <f t="shared" si="15"/>
        <v>0</v>
      </c>
      <c r="T32" s="75" t="str">
        <f t="shared" si="16"/>
        <v>0</v>
      </c>
      <c r="U32" s="75" t="str">
        <f t="shared" si="17"/>
        <v>0</v>
      </c>
      <c r="V32" s="83">
        <f t="shared" si="21"/>
        <v>0</v>
      </c>
      <c r="W32" s="74">
        <f t="shared" si="18"/>
        <v>1000000000</v>
      </c>
      <c r="X32" s="75" t="str">
        <f t="shared" si="0"/>
        <v>0</v>
      </c>
      <c r="Y32" s="75" t="str">
        <f t="shared" si="1"/>
        <v>0</v>
      </c>
      <c r="Z32" s="76" t="str">
        <f t="shared" si="2"/>
        <v>0</v>
      </c>
      <c r="AA32" s="75" t="str">
        <f t="shared" si="3"/>
        <v>0</v>
      </c>
      <c r="AB32" s="75" t="str">
        <f t="shared" si="4"/>
        <v>0</v>
      </c>
      <c r="AC32" s="75" t="str">
        <f t="shared" si="5"/>
        <v>0</v>
      </c>
      <c r="AD32" s="75" t="str">
        <f t="shared" si="6"/>
        <v>0</v>
      </c>
      <c r="AE32" s="75" t="str">
        <f t="shared" si="7"/>
        <v>0</v>
      </c>
      <c r="AF32" s="75" t="str">
        <f t="shared" si="8"/>
        <v>0</v>
      </c>
      <c r="AG32" s="83">
        <f t="shared" si="19"/>
        <v>0</v>
      </c>
      <c r="AI32" s="86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66" ht="16.5" customHeight="1">
      <c r="A33" s="137"/>
      <c r="B33" s="138"/>
      <c r="C33" s="138"/>
      <c r="D33" s="138"/>
      <c r="E33" s="138"/>
      <c r="F33" s="138"/>
      <c r="G33" s="138"/>
      <c r="H33" s="137"/>
      <c r="I33" s="138"/>
      <c r="J33" s="73"/>
      <c r="K33" s="73"/>
      <c r="L33" s="74">
        <f t="shared" si="20"/>
        <v>1000000000</v>
      </c>
      <c r="M33" s="75" t="str">
        <f t="shared" si="9"/>
        <v>0</v>
      </c>
      <c r="N33" s="75" t="str">
        <f t="shared" si="10"/>
        <v>0</v>
      </c>
      <c r="O33" s="76" t="str">
        <f t="shared" si="11"/>
        <v>0</v>
      </c>
      <c r="P33" s="75" t="str">
        <f t="shared" si="12"/>
        <v>0</v>
      </c>
      <c r="Q33" s="75" t="str">
        <f t="shared" si="13"/>
        <v>0</v>
      </c>
      <c r="R33" s="75" t="str">
        <f t="shared" si="14"/>
        <v>0</v>
      </c>
      <c r="S33" s="75" t="str">
        <f t="shared" si="15"/>
        <v>0</v>
      </c>
      <c r="T33" s="75" t="str">
        <f t="shared" si="16"/>
        <v>0</v>
      </c>
      <c r="U33" s="75" t="str">
        <f t="shared" si="17"/>
        <v>0</v>
      </c>
      <c r="V33" s="83">
        <f t="shared" si="21"/>
        <v>0</v>
      </c>
      <c r="W33" s="74">
        <f t="shared" si="18"/>
        <v>1000000000</v>
      </c>
      <c r="X33" s="75" t="str">
        <f t="shared" si="0"/>
        <v>0</v>
      </c>
      <c r="Y33" s="75" t="str">
        <f t="shared" si="1"/>
        <v>0</v>
      </c>
      <c r="Z33" s="76" t="str">
        <f t="shared" si="2"/>
        <v>0</v>
      </c>
      <c r="AA33" s="75" t="str">
        <f t="shared" si="3"/>
        <v>0</v>
      </c>
      <c r="AB33" s="75" t="str">
        <f t="shared" si="4"/>
        <v>0</v>
      </c>
      <c r="AC33" s="75" t="str">
        <f t="shared" si="5"/>
        <v>0</v>
      </c>
      <c r="AD33" s="75" t="str">
        <f t="shared" si="6"/>
        <v>0</v>
      </c>
      <c r="AE33" s="75" t="str">
        <f t="shared" si="7"/>
        <v>0</v>
      </c>
      <c r="AF33" s="75" t="str">
        <f t="shared" si="8"/>
        <v>0</v>
      </c>
      <c r="AG33" s="83">
        <f t="shared" si="19"/>
        <v>0</v>
      </c>
      <c r="AI33" s="86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ht="16.5" customHeight="1">
      <c r="A34" s="137"/>
      <c r="B34" s="138"/>
      <c r="C34" s="138"/>
      <c r="D34" s="138"/>
      <c r="E34" s="138"/>
      <c r="F34" s="138"/>
      <c r="G34" s="138"/>
      <c r="H34" s="137"/>
      <c r="I34" s="138"/>
      <c r="J34" s="73"/>
      <c r="K34" s="73"/>
      <c r="L34" s="74">
        <f t="shared" si="20"/>
        <v>1000000000</v>
      </c>
      <c r="M34" s="75" t="str">
        <f t="shared" si="9"/>
        <v>0</v>
      </c>
      <c r="N34" s="75" t="str">
        <f t="shared" si="10"/>
        <v>0</v>
      </c>
      <c r="O34" s="76" t="str">
        <f t="shared" si="11"/>
        <v>0</v>
      </c>
      <c r="P34" s="75" t="str">
        <f t="shared" si="12"/>
        <v>0</v>
      </c>
      <c r="Q34" s="75" t="str">
        <f t="shared" si="13"/>
        <v>0</v>
      </c>
      <c r="R34" s="75" t="str">
        <f t="shared" si="14"/>
        <v>0</v>
      </c>
      <c r="S34" s="75" t="str">
        <f t="shared" si="15"/>
        <v>0</v>
      </c>
      <c r="T34" s="75" t="str">
        <f t="shared" si="16"/>
        <v>0</v>
      </c>
      <c r="U34" s="75" t="str">
        <f t="shared" si="17"/>
        <v>0</v>
      </c>
      <c r="V34" s="83">
        <f t="shared" si="21"/>
        <v>0</v>
      </c>
      <c r="W34" s="74">
        <f t="shared" si="18"/>
        <v>1000000000</v>
      </c>
      <c r="X34" s="75" t="str">
        <f t="shared" si="0"/>
        <v>0</v>
      </c>
      <c r="Y34" s="75" t="str">
        <f t="shared" si="1"/>
        <v>0</v>
      </c>
      <c r="Z34" s="76" t="str">
        <f t="shared" si="2"/>
        <v>0</v>
      </c>
      <c r="AA34" s="75" t="str">
        <f t="shared" si="3"/>
        <v>0</v>
      </c>
      <c r="AB34" s="75" t="str">
        <f t="shared" si="4"/>
        <v>0</v>
      </c>
      <c r="AC34" s="75" t="str">
        <f t="shared" si="5"/>
        <v>0</v>
      </c>
      <c r="AD34" s="75" t="str">
        <f t="shared" si="6"/>
        <v>0</v>
      </c>
      <c r="AE34" s="75" t="str">
        <f t="shared" si="7"/>
        <v>0</v>
      </c>
      <c r="AF34" s="75" t="str">
        <f t="shared" si="8"/>
        <v>0</v>
      </c>
      <c r="AG34" s="83">
        <f t="shared" si="19"/>
        <v>0</v>
      </c>
      <c r="AI34" s="86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ht="16.5" customHeight="1">
      <c r="A35" s="137"/>
      <c r="B35" s="138"/>
      <c r="C35" s="138"/>
      <c r="D35" s="138"/>
      <c r="E35" s="138"/>
      <c r="F35" s="138"/>
      <c r="G35" s="138"/>
      <c r="H35" s="137"/>
      <c r="I35" s="138"/>
      <c r="J35" s="73"/>
      <c r="K35" s="73"/>
      <c r="L35" s="74">
        <f t="shared" si="20"/>
        <v>1000000000</v>
      </c>
      <c r="M35" s="75" t="str">
        <f t="shared" si="9"/>
        <v>0</v>
      </c>
      <c r="N35" s="75" t="str">
        <f t="shared" si="10"/>
        <v>0</v>
      </c>
      <c r="O35" s="76" t="str">
        <f t="shared" si="11"/>
        <v>0</v>
      </c>
      <c r="P35" s="75" t="str">
        <f t="shared" si="12"/>
        <v>0</v>
      </c>
      <c r="Q35" s="75" t="str">
        <f t="shared" si="13"/>
        <v>0</v>
      </c>
      <c r="R35" s="75" t="str">
        <f t="shared" si="14"/>
        <v>0</v>
      </c>
      <c r="S35" s="75" t="str">
        <f t="shared" si="15"/>
        <v>0</v>
      </c>
      <c r="T35" s="75" t="str">
        <f t="shared" si="16"/>
        <v>0</v>
      </c>
      <c r="U35" s="75" t="str">
        <f t="shared" si="17"/>
        <v>0</v>
      </c>
      <c r="V35" s="83">
        <f t="shared" si="21"/>
        <v>0</v>
      </c>
      <c r="W35" s="74">
        <f t="shared" si="18"/>
        <v>1000000000</v>
      </c>
      <c r="X35" s="75" t="str">
        <f t="shared" si="0"/>
        <v>0</v>
      </c>
      <c r="Y35" s="75" t="str">
        <f t="shared" si="1"/>
        <v>0</v>
      </c>
      <c r="Z35" s="76" t="str">
        <f t="shared" si="2"/>
        <v>0</v>
      </c>
      <c r="AA35" s="75" t="str">
        <f t="shared" si="3"/>
        <v>0</v>
      </c>
      <c r="AB35" s="75" t="str">
        <f t="shared" si="4"/>
        <v>0</v>
      </c>
      <c r="AC35" s="75" t="str">
        <f t="shared" si="5"/>
        <v>0</v>
      </c>
      <c r="AD35" s="75" t="str">
        <f t="shared" si="6"/>
        <v>0</v>
      </c>
      <c r="AE35" s="75" t="str">
        <f t="shared" si="7"/>
        <v>0</v>
      </c>
      <c r="AF35" s="75" t="str">
        <f t="shared" si="8"/>
        <v>0</v>
      </c>
      <c r="AG35" s="83">
        <f t="shared" si="19"/>
        <v>0</v>
      </c>
      <c r="AI35" s="86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ht="16.5" customHeight="1">
      <c r="A36" s="135" t="s">
        <v>38</v>
      </c>
      <c r="B36" s="135"/>
      <c r="C36" s="135"/>
      <c r="D36" s="135"/>
      <c r="E36" s="135"/>
      <c r="F36" s="135"/>
      <c r="G36" s="135"/>
      <c r="H36" s="135"/>
      <c r="I36" s="135"/>
      <c r="J36" s="77">
        <f>SUM(J25:J35)</f>
        <v>0</v>
      </c>
      <c r="K36" s="77">
        <f>SUM(K25:K35)</f>
        <v>0</v>
      </c>
      <c r="L36" s="74">
        <f t="shared" si="20"/>
        <v>1000000000</v>
      </c>
      <c r="M36" s="75" t="str">
        <f t="shared" si="9"/>
        <v>0</v>
      </c>
      <c r="N36" s="75" t="str">
        <f t="shared" si="10"/>
        <v>0</v>
      </c>
      <c r="O36" s="76" t="str">
        <f t="shared" si="11"/>
        <v>0</v>
      </c>
      <c r="P36" s="75" t="str">
        <f t="shared" si="12"/>
        <v>0</v>
      </c>
      <c r="Q36" s="75" t="str">
        <f t="shared" si="13"/>
        <v>0</v>
      </c>
      <c r="R36" s="75" t="str">
        <f t="shared" si="14"/>
        <v>0</v>
      </c>
      <c r="S36" s="75" t="str">
        <f t="shared" si="15"/>
        <v>0</v>
      </c>
      <c r="T36" s="75" t="str">
        <f t="shared" si="16"/>
        <v>0</v>
      </c>
      <c r="U36" s="75" t="str">
        <f t="shared" si="17"/>
        <v>0</v>
      </c>
      <c r="V36" s="83">
        <f>IF(J36=0,,LEN(J36))</f>
        <v>0</v>
      </c>
      <c r="W36" s="74">
        <f t="shared" si="18"/>
        <v>1000000000</v>
      </c>
      <c r="X36" s="75" t="str">
        <f t="shared" si="0"/>
        <v>0</v>
      </c>
      <c r="Y36" s="75" t="str">
        <f t="shared" si="1"/>
        <v>0</v>
      </c>
      <c r="Z36" s="76" t="str">
        <f t="shared" si="2"/>
        <v>0</v>
      </c>
      <c r="AA36" s="75" t="str">
        <f t="shared" si="3"/>
        <v>0</v>
      </c>
      <c r="AB36" s="75" t="str">
        <f t="shared" si="4"/>
        <v>0</v>
      </c>
      <c r="AC36" s="75" t="str">
        <f t="shared" si="5"/>
        <v>0</v>
      </c>
      <c r="AD36" s="75" t="str">
        <f t="shared" si="6"/>
        <v>0</v>
      </c>
      <c r="AE36" s="75" t="str">
        <f t="shared" si="7"/>
        <v>0</v>
      </c>
      <c r="AF36" s="75" t="str">
        <f t="shared" si="8"/>
        <v>0</v>
      </c>
      <c r="AG36" s="83">
        <f>IF(K36=0,,LEN(K36))</f>
        <v>0</v>
      </c>
      <c r="AI36" s="86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</row>
    <row r="37" spans="1:11" ht="12.75" customHeight="1">
      <c r="A37" s="95" t="s">
        <v>39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ht="12.7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ht="12.7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6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6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78"/>
    </row>
    <row r="42" spans="1:11" ht="13.5">
      <c r="A42" s="53" t="s">
        <v>40</v>
      </c>
      <c r="B42" s="54" t="s">
        <v>41</v>
      </c>
      <c r="C42" s="10"/>
      <c r="D42" s="55"/>
      <c r="E42" s="55"/>
      <c r="F42" s="55"/>
      <c r="G42" s="55"/>
      <c r="H42" s="55"/>
      <c r="I42" s="55"/>
      <c r="J42" s="55"/>
      <c r="K42" s="79"/>
    </row>
    <row r="43" spans="1:11" ht="13.5">
      <c r="A43" s="53" t="s">
        <v>40</v>
      </c>
      <c r="B43" s="54" t="s">
        <v>42</v>
      </c>
      <c r="C43" s="10"/>
      <c r="D43" s="10"/>
      <c r="E43" s="10"/>
      <c r="F43" s="10"/>
      <c r="G43" s="10"/>
      <c r="H43" s="10"/>
      <c r="I43" s="10"/>
      <c r="J43" s="10"/>
      <c r="K43" s="80"/>
    </row>
    <row r="44" spans="1:11" ht="13.5">
      <c r="A44" s="53" t="s">
        <v>40</v>
      </c>
      <c r="B44" s="54" t="s">
        <v>43</v>
      </c>
      <c r="C44" s="10"/>
      <c r="D44" s="10"/>
      <c r="E44" s="10"/>
      <c r="F44" s="10"/>
      <c r="G44" s="10"/>
      <c r="H44" s="10"/>
      <c r="I44" s="10"/>
      <c r="J44" s="10"/>
      <c r="K44" s="80"/>
    </row>
    <row r="45" spans="1:11" ht="13.5">
      <c r="A45" s="53" t="s">
        <v>40</v>
      </c>
      <c r="B45" s="54" t="s">
        <v>44</v>
      </c>
      <c r="C45" s="10"/>
      <c r="D45" s="10"/>
      <c r="E45" s="10"/>
      <c r="F45" s="10"/>
      <c r="G45" s="10"/>
      <c r="H45" s="10"/>
      <c r="I45" s="10"/>
      <c r="J45" s="10"/>
      <c r="K45" s="80"/>
    </row>
    <row r="46" spans="1:11" ht="13.5">
      <c r="A46" s="53" t="s">
        <v>40</v>
      </c>
      <c r="B46" s="54" t="s">
        <v>45</v>
      </c>
      <c r="C46" s="10"/>
      <c r="D46" s="10"/>
      <c r="E46" s="10"/>
      <c r="F46" s="10"/>
      <c r="G46" s="10"/>
      <c r="H46" s="10"/>
      <c r="I46" s="10"/>
      <c r="J46" s="10"/>
      <c r="K46" s="80"/>
    </row>
    <row r="47" spans="1:11" ht="4.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81"/>
    </row>
  </sheetData>
  <sheetProtection password="CC0F" sheet="1" objects="1" scenarios="1"/>
  <protectedRanges>
    <protectedRange sqref="H5 H7 D10:K15 D17 F17 F19 D21 I21:K22 A25:K35" name="入力欄"/>
  </protectedRanges>
  <mergeCells count="439">
    <mergeCell ref="W5:AG5"/>
    <mergeCell ref="H7:I7"/>
    <mergeCell ref="D10:K10"/>
    <mergeCell ref="J17:K18"/>
    <mergeCell ref="F17:I18"/>
    <mergeCell ref="D11:K11"/>
    <mergeCell ref="D12:K12"/>
    <mergeCell ref="D13:K13"/>
    <mergeCell ref="D14:K14"/>
    <mergeCell ref="D15:K15"/>
    <mergeCell ref="A3:K3"/>
    <mergeCell ref="H5:I5"/>
    <mergeCell ref="L5:V5"/>
    <mergeCell ref="A26:C26"/>
    <mergeCell ref="D26:G26"/>
    <mergeCell ref="H26:I26"/>
    <mergeCell ref="A27:C27"/>
    <mergeCell ref="D27:G27"/>
    <mergeCell ref="H27:I27"/>
    <mergeCell ref="I21:K21"/>
    <mergeCell ref="I22:K22"/>
    <mergeCell ref="A24:C24"/>
    <mergeCell ref="D24:G24"/>
    <mergeCell ref="H24:I24"/>
    <mergeCell ref="A25:C25"/>
    <mergeCell ref="D25:G25"/>
    <mergeCell ref="H25:I25"/>
    <mergeCell ref="H30:I30"/>
    <mergeCell ref="A31:C31"/>
    <mergeCell ref="D31:G31"/>
    <mergeCell ref="H31:I31"/>
    <mergeCell ref="A28:C28"/>
    <mergeCell ref="D28:G28"/>
    <mergeCell ref="H28:I28"/>
    <mergeCell ref="A29:C29"/>
    <mergeCell ref="D29:G29"/>
    <mergeCell ref="H29:I29"/>
    <mergeCell ref="A36:C36"/>
    <mergeCell ref="D36:G36"/>
    <mergeCell ref="H36:I36"/>
    <mergeCell ref="AK6:AK7"/>
    <mergeCell ref="AK8:AK9"/>
    <mergeCell ref="AK10:AK11"/>
    <mergeCell ref="AK12:AK13"/>
    <mergeCell ref="AK14:AK15"/>
    <mergeCell ref="AK16:AK17"/>
    <mergeCell ref="AK18:AK19"/>
    <mergeCell ref="A34:C34"/>
    <mergeCell ref="D34:G34"/>
    <mergeCell ref="H34:I34"/>
    <mergeCell ref="A35:C35"/>
    <mergeCell ref="D35:G35"/>
    <mergeCell ref="H35:I35"/>
    <mergeCell ref="A32:C32"/>
    <mergeCell ref="D32:G32"/>
    <mergeCell ref="H32:I32"/>
    <mergeCell ref="A33:C33"/>
    <mergeCell ref="D33:G33"/>
    <mergeCell ref="H33:I33"/>
    <mergeCell ref="A30:C30"/>
    <mergeCell ref="D30:G30"/>
    <mergeCell ref="AM24:AM25"/>
    <mergeCell ref="AK20:AK21"/>
    <mergeCell ref="AK22:AK23"/>
    <mergeCell ref="AK24:AK25"/>
    <mergeCell ref="AK26:AK27"/>
    <mergeCell ref="AK28:AK29"/>
    <mergeCell ref="AL6:AL7"/>
    <mergeCell ref="AL8:AL9"/>
    <mergeCell ref="AL10:AL11"/>
    <mergeCell ref="AL12:AL13"/>
    <mergeCell ref="AL14:AL15"/>
    <mergeCell ref="AL28:AL29"/>
    <mergeCell ref="AL16:AL17"/>
    <mergeCell ref="AL18:AL19"/>
    <mergeCell ref="AL20:AL21"/>
    <mergeCell ref="AL22:AL23"/>
    <mergeCell ref="AL24:AL25"/>
    <mergeCell ref="AL26:AL27"/>
    <mergeCell ref="AP30:AP31"/>
    <mergeCell ref="AM26:AM27"/>
    <mergeCell ref="AM28:AM29"/>
    <mergeCell ref="AM30:AM31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Q24:AQ25"/>
    <mergeCell ref="AO8:AO9"/>
    <mergeCell ref="AO10:AO11"/>
    <mergeCell ref="AO12:AO13"/>
    <mergeCell ref="AO14:AO15"/>
    <mergeCell ref="AO16:AO17"/>
    <mergeCell ref="AO30:AO31"/>
    <mergeCell ref="AP8:AP9"/>
    <mergeCell ref="AP10:AP11"/>
    <mergeCell ref="AP12:AP13"/>
    <mergeCell ref="AP14:AP15"/>
    <mergeCell ref="AP16:AP17"/>
    <mergeCell ref="AP18:AP19"/>
    <mergeCell ref="AP20:AP21"/>
    <mergeCell ref="AP22:AP23"/>
    <mergeCell ref="AP24:AP25"/>
    <mergeCell ref="AO18:AO19"/>
    <mergeCell ref="AO20:AO21"/>
    <mergeCell ref="AO22:AO23"/>
    <mergeCell ref="AO24:AO25"/>
    <mergeCell ref="AO26:AO27"/>
    <mergeCell ref="AO28:AO29"/>
    <mergeCell ref="AP26:AP27"/>
    <mergeCell ref="AP28:AP29"/>
    <mergeCell ref="AS24:AS25"/>
    <mergeCell ref="AQ26:AQ27"/>
    <mergeCell ref="AQ28:AQ29"/>
    <mergeCell ref="AQ30:AQ31"/>
    <mergeCell ref="AR8:AR9"/>
    <mergeCell ref="AR10:AR11"/>
    <mergeCell ref="AR12:AR13"/>
    <mergeCell ref="AR14:AR15"/>
    <mergeCell ref="AR16:AR17"/>
    <mergeCell ref="AR30:AR31"/>
    <mergeCell ref="AR18:AR19"/>
    <mergeCell ref="AR20:AR21"/>
    <mergeCell ref="AR22:AR23"/>
    <mergeCell ref="AR24:AR25"/>
    <mergeCell ref="AR26:AR27"/>
    <mergeCell ref="AR28:AR29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V30:AV31"/>
    <mergeCell ref="AS26:AS27"/>
    <mergeCell ref="AS28:AS29"/>
    <mergeCell ref="AS30:AS31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T24:AT25"/>
    <mergeCell ref="AT26:AT27"/>
    <mergeCell ref="AT28:AT29"/>
    <mergeCell ref="AT30:AT31"/>
    <mergeCell ref="AS8:AS9"/>
    <mergeCell ref="AS10:AS11"/>
    <mergeCell ref="AS12:AS13"/>
    <mergeCell ref="AS14:AS15"/>
    <mergeCell ref="AS16:AS17"/>
    <mergeCell ref="AS18:AS19"/>
    <mergeCell ref="AS20:AS21"/>
    <mergeCell ref="AS22:AS23"/>
    <mergeCell ref="AW24:AW25"/>
    <mergeCell ref="AU8:AU9"/>
    <mergeCell ref="AU10:AU11"/>
    <mergeCell ref="AU12:AU13"/>
    <mergeCell ref="AU14:AU15"/>
    <mergeCell ref="AU16:AU17"/>
    <mergeCell ref="AU30:AU31"/>
    <mergeCell ref="AV8:AV9"/>
    <mergeCell ref="AV10:AV11"/>
    <mergeCell ref="AV12:AV13"/>
    <mergeCell ref="AV14:AV15"/>
    <mergeCell ref="AV16:AV17"/>
    <mergeCell ref="AV18:AV19"/>
    <mergeCell ref="AV20:AV21"/>
    <mergeCell ref="AV22:AV23"/>
    <mergeCell ref="AV24:AV25"/>
    <mergeCell ref="AU18:AU19"/>
    <mergeCell ref="AU20:AU21"/>
    <mergeCell ref="AU22:AU23"/>
    <mergeCell ref="AU24:AU25"/>
    <mergeCell ref="AU26:AU27"/>
    <mergeCell ref="AU28:AU29"/>
    <mergeCell ref="AV26:AV27"/>
    <mergeCell ref="AV28:AV29"/>
    <mergeCell ref="AY24:AY25"/>
    <mergeCell ref="AW26:AW27"/>
    <mergeCell ref="AW28:AW29"/>
    <mergeCell ref="AW30:AW31"/>
    <mergeCell ref="AX8:AX9"/>
    <mergeCell ref="AX10:AX11"/>
    <mergeCell ref="AX12:AX13"/>
    <mergeCell ref="AX14:AX15"/>
    <mergeCell ref="AX16:AX17"/>
    <mergeCell ref="AX30:AX31"/>
    <mergeCell ref="AX18:AX19"/>
    <mergeCell ref="AX20:AX21"/>
    <mergeCell ref="AX22:AX23"/>
    <mergeCell ref="AX24:AX25"/>
    <mergeCell ref="AX26:AX27"/>
    <mergeCell ref="AX28:AX29"/>
    <mergeCell ref="AW8:AW9"/>
    <mergeCell ref="AW10:AW11"/>
    <mergeCell ref="AW12:AW13"/>
    <mergeCell ref="AW14:AW15"/>
    <mergeCell ref="AW16:AW17"/>
    <mergeCell ref="AW18:AW19"/>
    <mergeCell ref="AW20:AW21"/>
    <mergeCell ref="AW22:AW23"/>
    <mergeCell ref="BB30:BB31"/>
    <mergeCell ref="AY26:AY27"/>
    <mergeCell ref="AY28:AY29"/>
    <mergeCell ref="AY30:AY31"/>
    <mergeCell ref="AZ8:AZ9"/>
    <mergeCell ref="AZ10:AZ11"/>
    <mergeCell ref="AZ12:AZ13"/>
    <mergeCell ref="AZ14:AZ15"/>
    <mergeCell ref="AZ16:AZ17"/>
    <mergeCell ref="AZ18:AZ19"/>
    <mergeCell ref="AZ20:AZ21"/>
    <mergeCell ref="AZ22:AZ23"/>
    <mergeCell ref="AZ24:AZ25"/>
    <mergeCell ref="AZ26:AZ27"/>
    <mergeCell ref="AZ28:AZ29"/>
    <mergeCell ref="AZ30:AZ31"/>
    <mergeCell ref="AY8:AY9"/>
    <mergeCell ref="AY10:AY11"/>
    <mergeCell ref="AY12:AY13"/>
    <mergeCell ref="AY14:AY15"/>
    <mergeCell ref="AY16:AY17"/>
    <mergeCell ref="AY18:AY19"/>
    <mergeCell ref="AY20:AY21"/>
    <mergeCell ref="AY22:AY23"/>
    <mergeCell ref="BC24:BC25"/>
    <mergeCell ref="BA8:BA9"/>
    <mergeCell ref="BA10:BA11"/>
    <mergeCell ref="BA12:BA13"/>
    <mergeCell ref="BA14:BA15"/>
    <mergeCell ref="BA16:BA17"/>
    <mergeCell ref="BA30:BA31"/>
    <mergeCell ref="BB8:BB9"/>
    <mergeCell ref="BB10:BB11"/>
    <mergeCell ref="BB12:BB13"/>
    <mergeCell ref="BB14:BB15"/>
    <mergeCell ref="BB16:BB17"/>
    <mergeCell ref="BB18:BB19"/>
    <mergeCell ref="BB20:BB21"/>
    <mergeCell ref="BB22:BB23"/>
    <mergeCell ref="BB24:BB25"/>
    <mergeCell ref="BA18:BA19"/>
    <mergeCell ref="BA20:BA21"/>
    <mergeCell ref="BA22:BA23"/>
    <mergeCell ref="BA24:BA25"/>
    <mergeCell ref="BA26:BA27"/>
    <mergeCell ref="BA28:BA29"/>
    <mergeCell ref="BB26:BB27"/>
    <mergeCell ref="BB28:BB29"/>
    <mergeCell ref="BE24:BE25"/>
    <mergeCell ref="BC26:BC27"/>
    <mergeCell ref="BC28:BC29"/>
    <mergeCell ref="BC30:BC31"/>
    <mergeCell ref="BD8:BD9"/>
    <mergeCell ref="BD10:BD11"/>
    <mergeCell ref="BD12:BD13"/>
    <mergeCell ref="BD14:BD15"/>
    <mergeCell ref="BD16:BD17"/>
    <mergeCell ref="BD30:BD31"/>
    <mergeCell ref="BD18:BD19"/>
    <mergeCell ref="BD20:BD21"/>
    <mergeCell ref="BD22:BD23"/>
    <mergeCell ref="BD24:BD25"/>
    <mergeCell ref="BD26:BD27"/>
    <mergeCell ref="BD28:BD29"/>
    <mergeCell ref="BC8:BC9"/>
    <mergeCell ref="BC10:BC11"/>
    <mergeCell ref="BC12:BC13"/>
    <mergeCell ref="BC14:BC15"/>
    <mergeCell ref="BC16:BC17"/>
    <mergeCell ref="BC18:BC19"/>
    <mergeCell ref="BC20:BC21"/>
    <mergeCell ref="BC22:BC23"/>
    <mergeCell ref="BH30:BH31"/>
    <mergeCell ref="BE26:BE27"/>
    <mergeCell ref="BE28:BE29"/>
    <mergeCell ref="BE30:BE31"/>
    <mergeCell ref="BF8:BF9"/>
    <mergeCell ref="BF10:BF11"/>
    <mergeCell ref="BF12:BF13"/>
    <mergeCell ref="BF14:BF15"/>
    <mergeCell ref="BF16:BF17"/>
    <mergeCell ref="BF18:BF19"/>
    <mergeCell ref="BF20:BF21"/>
    <mergeCell ref="BF22:BF23"/>
    <mergeCell ref="BF24:BF25"/>
    <mergeCell ref="BF26:BF27"/>
    <mergeCell ref="BF28:BF29"/>
    <mergeCell ref="BF30:BF31"/>
    <mergeCell ref="BE8:BE9"/>
    <mergeCell ref="BE10:BE11"/>
    <mergeCell ref="BE12:BE13"/>
    <mergeCell ref="BE14:BE15"/>
    <mergeCell ref="BE16:BE17"/>
    <mergeCell ref="BE18:BE19"/>
    <mergeCell ref="BE20:BE21"/>
    <mergeCell ref="BE22:BE23"/>
    <mergeCell ref="BI24:BI25"/>
    <mergeCell ref="BG8:BG9"/>
    <mergeCell ref="BG10:BG11"/>
    <mergeCell ref="BG12:BG13"/>
    <mergeCell ref="BG14:BG15"/>
    <mergeCell ref="BG16:BG17"/>
    <mergeCell ref="BG30:BG31"/>
    <mergeCell ref="BH8:BH9"/>
    <mergeCell ref="BH10:BH11"/>
    <mergeCell ref="BH12:BH13"/>
    <mergeCell ref="BH14:BH15"/>
    <mergeCell ref="BH16:BH17"/>
    <mergeCell ref="BH18:BH19"/>
    <mergeCell ref="BH20:BH21"/>
    <mergeCell ref="BH22:BH23"/>
    <mergeCell ref="BH24:BH25"/>
    <mergeCell ref="BG18:BG19"/>
    <mergeCell ref="BG20:BG21"/>
    <mergeCell ref="BG22:BG23"/>
    <mergeCell ref="BG24:BG25"/>
    <mergeCell ref="BG26:BG27"/>
    <mergeCell ref="BG28:BG29"/>
    <mergeCell ref="BH26:BH27"/>
    <mergeCell ref="BH28:BH29"/>
    <mergeCell ref="BK24:BK25"/>
    <mergeCell ref="BI26:BI27"/>
    <mergeCell ref="BI28:BI29"/>
    <mergeCell ref="BI30:BI31"/>
    <mergeCell ref="BJ8:BJ9"/>
    <mergeCell ref="BJ10:BJ11"/>
    <mergeCell ref="BJ12:BJ13"/>
    <mergeCell ref="BJ14:BJ15"/>
    <mergeCell ref="BJ16:BJ17"/>
    <mergeCell ref="BJ30:BJ31"/>
    <mergeCell ref="BJ18:BJ19"/>
    <mergeCell ref="BJ20:BJ21"/>
    <mergeCell ref="BJ22:BJ23"/>
    <mergeCell ref="BJ24:BJ25"/>
    <mergeCell ref="BJ26:BJ27"/>
    <mergeCell ref="BJ28:BJ29"/>
    <mergeCell ref="BI8:BI9"/>
    <mergeCell ref="BI10:BI11"/>
    <mergeCell ref="BI12:BI13"/>
    <mergeCell ref="BI14:BI15"/>
    <mergeCell ref="BI16:BI17"/>
    <mergeCell ref="BI18:BI19"/>
    <mergeCell ref="BI20:BI21"/>
    <mergeCell ref="BI22:BI23"/>
    <mergeCell ref="BL30:BL31"/>
    <mergeCell ref="BM8:BM9"/>
    <mergeCell ref="BM10:BM11"/>
    <mergeCell ref="BM12:BM13"/>
    <mergeCell ref="BM14:BM15"/>
    <mergeCell ref="BM16:BM17"/>
    <mergeCell ref="BK26:BK27"/>
    <mergeCell ref="BK28:BK29"/>
    <mergeCell ref="BK30:BK31"/>
    <mergeCell ref="BL8:BL9"/>
    <mergeCell ref="BL10:BL11"/>
    <mergeCell ref="BL12:BL13"/>
    <mergeCell ref="BL14:BL15"/>
    <mergeCell ref="BL16:BL17"/>
    <mergeCell ref="BL18:BL19"/>
    <mergeCell ref="BL20:BL21"/>
    <mergeCell ref="BK8:BK9"/>
    <mergeCell ref="BK10:BK11"/>
    <mergeCell ref="BK12:BK13"/>
    <mergeCell ref="BK14:BK15"/>
    <mergeCell ref="BK16:BK17"/>
    <mergeCell ref="BK18:BK19"/>
    <mergeCell ref="BK20:BK21"/>
    <mergeCell ref="BK22:BK23"/>
    <mergeCell ref="AI10:AJ11"/>
    <mergeCell ref="AI12:AJ13"/>
    <mergeCell ref="AI14:AJ15"/>
    <mergeCell ref="AI26:AJ27"/>
    <mergeCell ref="BM30:BM31"/>
    <mergeCell ref="BN6:BN7"/>
    <mergeCell ref="BN8:BN9"/>
    <mergeCell ref="BN10:BN11"/>
    <mergeCell ref="BN12:BN13"/>
    <mergeCell ref="BN14:BN15"/>
    <mergeCell ref="BN16:BN17"/>
    <mergeCell ref="BN18:BN19"/>
    <mergeCell ref="BN20:BN21"/>
    <mergeCell ref="BN22:BN23"/>
    <mergeCell ref="BM18:BM19"/>
    <mergeCell ref="BM20:BM21"/>
    <mergeCell ref="BM22:BM23"/>
    <mergeCell ref="BM24:BM25"/>
    <mergeCell ref="BM26:BM27"/>
    <mergeCell ref="BM28:BM29"/>
    <mergeCell ref="BL22:BL23"/>
    <mergeCell ref="BL24:BL25"/>
    <mergeCell ref="BL26:BL27"/>
    <mergeCell ref="BL28:BL29"/>
    <mergeCell ref="A1:K2"/>
    <mergeCell ref="A37:K39"/>
    <mergeCell ref="BK2:BN3"/>
    <mergeCell ref="AO2:AV3"/>
    <mergeCell ref="AW2:BI3"/>
    <mergeCell ref="AI1:AL3"/>
    <mergeCell ref="AI28:AJ29"/>
    <mergeCell ref="A8:D9"/>
    <mergeCell ref="AM6:AU7"/>
    <mergeCell ref="AV6:BD7"/>
    <mergeCell ref="BE6:BM7"/>
    <mergeCell ref="AI30:AL31"/>
    <mergeCell ref="A16:B17"/>
    <mergeCell ref="AI16:AJ17"/>
    <mergeCell ref="AI18:AJ19"/>
    <mergeCell ref="AI20:AJ21"/>
    <mergeCell ref="AI22:AJ23"/>
    <mergeCell ref="AI24:AJ25"/>
    <mergeCell ref="BN24:BN25"/>
    <mergeCell ref="BN26:BN27"/>
    <mergeCell ref="BN28:BN29"/>
    <mergeCell ref="BN30:BN31"/>
    <mergeCell ref="AI6:AJ7"/>
    <mergeCell ref="AI8:AJ9"/>
  </mergeCells>
  <conditionalFormatting sqref="J25:K36">
    <cfRule type="cellIs" priority="1" dxfId="0" operator="greaterThanOrEqual" stopIfTrue="1">
      <formula>1000000000</formula>
    </cfRule>
  </conditionalFormatting>
  <dataValidations count="4">
    <dataValidation type="whole" allowBlank="1" showInputMessage="1" showErrorMessage="1" promptTitle="入力値について" prompt="1：銀行&#10;2：信用金庫&#10;3：信用組合&#10;4：その他&#10;※該当の数値を入力してください。" errorTitle="入力値を確認！" error="メッセージにしたがい数値を入力してください。" sqref="D17">
      <formula1>1</formula1>
      <formula2>4</formula2>
    </dataValidation>
    <dataValidation type="whole" allowBlank="1" showInputMessage="1" showErrorMessage="1" promptTitle="入力値について" prompt="1：普通&#10;2：当座&#10;※該当の数値を入力してください" errorTitle="入力値を確認！" error="メッセージにしたがい数値を入力してください。" sqref="D21">
      <formula1>1</formula1>
      <formula2>2</formula2>
    </dataValidation>
    <dataValidation allowBlank="1" showInputMessage="1" showErrorMessage="1" sqref="J25:J35"/>
    <dataValidation operator="lessThanOrEqual" allowBlank="1" showInputMessage="1" showErrorMessage="1" promptTitle="入力値について" prompt="数値の先頭にシングルクオーテーションマーク（「Shift」を押しながら「７」）をつけてから、数値を入力してください" sqref="I21:K21"/>
  </dataValidations>
  <printOptions/>
  <pageMargins left="0.31" right="0.2" top="0.7479166666666667" bottom="0.2361111111111111" header="0.19652777777777777" footer="0.19652777777777777"/>
  <pageSetup fitToHeight="1" fitToWidth="1" horizontalDpi="1200" verticalDpi="1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"/>
  <sheetViews>
    <sheetView showGridLines="0" showRowColHeaders="0" zoomScale="90" zoomScaleNormal="90" zoomScaleSheetLayoutView="100" zoomScalePageLayoutView="0" workbookViewId="0" topLeftCell="A1">
      <selection activeCell="W8" sqref="W8:Z11"/>
    </sheetView>
  </sheetViews>
  <sheetFormatPr defaultColWidth="9.00390625" defaultRowHeight="13.5"/>
  <cols>
    <col min="1" max="5" width="0.74609375" style="0" customWidth="1"/>
    <col min="6" max="9" width="5.50390625" style="0" customWidth="1"/>
    <col min="10" max="14" width="0.74609375" style="0" customWidth="1"/>
    <col min="15" max="15" width="7.00390625" style="0" customWidth="1"/>
    <col min="18" max="18" width="7.00390625" style="0" customWidth="1"/>
    <col min="21" max="21" width="1.875" style="0" customWidth="1"/>
    <col min="22" max="22" width="9.75390625" style="0" customWidth="1"/>
    <col min="23" max="23" width="1.625" style="0" customWidth="1"/>
    <col min="24" max="25" width="18.50390625" style="0" customWidth="1"/>
    <col min="26" max="26" width="1.625" style="0" customWidth="1"/>
  </cols>
  <sheetData>
    <row r="1" spans="1:14" ht="13.5">
      <c r="A1" s="1"/>
      <c r="C1" s="1"/>
      <c r="E1" s="1"/>
      <c r="F1" s="171" t="s">
        <v>46</v>
      </c>
      <c r="G1" s="171"/>
      <c r="H1" s="171"/>
      <c r="I1" s="171"/>
      <c r="J1" s="1"/>
      <c r="L1" s="1"/>
      <c r="N1" s="1"/>
    </row>
    <row r="2" spans="1:26" ht="13.5">
      <c r="A2" s="1"/>
      <c r="C2" s="1"/>
      <c r="E2" s="1"/>
      <c r="F2" s="171"/>
      <c r="G2" s="171"/>
      <c r="H2" s="171"/>
      <c r="I2" s="171"/>
      <c r="J2" s="1"/>
      <c r="L2" s="1"/>
      <c r="N2" s="1"/>
      <c r="W2" s="197" t="str">
        <f>'入力欄+請求内訳書'!BK2</f>
        <v>    　年　  　月　  　日</v>
      </c>
      <c r="X2" s="197"/>
      <c r="Y2" s="197"/>
      <c r="Z2" s="197"/>
    </row>
    <row r="3" spans="23:26" ht="18.75">
      <c r="W3" s="197"/>
      <c r="X3" s="197"/>
      <c r="Y3" s="197"/>
      <c r="Z3" s="197"/>
    </row>
    <row r="6" spans="1:18" ht="13.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21.75" customHeight="1"/>
    <row r="8" spans="6:26" ht="9.75" customHeight="1">
      <c r="F8" s="4"/>
      <c r="G8" s="5"/>
      <c r="H8" s="5"/>
      <c r="I8" s="5"/>
      <c r="J8" s="5"/>
      <c r="K8" s="5"/>
      <c r="L8" s="5"/>
      <c r="M8" s="5"/>
      <c r="N8" s="11"/>
      <c r="O8" s="196" t="s">
        <v>47</v>
      </c>
      <c r="P8" s="4"/>
      <c r="Q8" s="11"/>
      <c r="R8" s="196" t="s">
        <v>48</v>
      </c>
      <c r="S8" s="4"/>
      <c r="T8" s="11"/>
      <c r="U8" s="14"/>
      <c r="V8" s="196" t="s">
        <v>49</v>
      </c>
      <c r="W8" s="198" t="s">
        <v>50</v>
      </c>
      <c r="X8" s="198"/>
      <c r="Y8" s="198"/>
      <c r="Z8" s="198"/>
    </row>
    <row r="9" spans="6:26" ht="22.5" customHeight="1">
      <c r="F9" s="191" t="str">
        <f>'入力欄+請求内訳書'!P1</f>
        <v>    </v>
      </c>
      <c r="G9" s="192"/>
      <c r="H9" s="192"/>
      <c r="I9" s="192"/>
      <c r="J9" s="192"/>
      <c r="K9" s="192"/>
      <c r="L9" s="192"/>
      <c r="M9" s="192"/>
      <c r="N9" s="193"/>
      <c r="O9" s="196"/>
      <c r="P9" s="191" t="str">
        <f>'入力欄+請求内訳書'!Q1</f>
        <v>  </v>
      </c>
      <c r="Q9" s="193"/>
      <c r="R9" s="196"/>
      <c r="S9" s="191" t="str">
        <f>'入力欄+請求内訳書'!R1</f>
        <v>  </v>
      </c>
      <c r="T9" s="193"/>
      <c r="U9" s="15"/>
      <c r="V9" s="196"/>
      <c r="W9" s="198"/>
      <c r="X9" s="198"/>
      <c r="Y9" s="198"/>
      <c r="Z9" s="198"/>
    </row>
    <row r="10" spans="6:26" ht="22.5" customHeight="1">
      <c r="F10" s="191"/>
      <c r="G10" s="192"/>
      <c r="H10" s="192"/>
      <c r="I10" s="192"/>
      <c r="J10" s="192"/>
      <c r="K10" s="192"/>
      <c r="L10" s="192"/>
      <c r="M10" s="192"/>
      <c r="N10" s="193"/>
      <c r="O10" s="196"/>
      <c r="P10" s="191"/>
      <c r="Q10" s="193"/>
      <c r="R10" s="196"/>
      <c r="S10" s="191"/>
      <c r="T10" s="193"/>
      <c r="U10" s="15"/>
      <c r="V10" s="196"/>
      <c r="W10" s="198"/>
      <c r="X10" s="198"/>
      <c r="Y10" s="198"/>
      <c r="Z10" s="198"/>
    </row>
    <row r="11" spans="6:26" ht="9.75" customHeight="1">
      <c r="F11" s="6"/>
      <c r="G11" s="7"/>
      <c r="H11" s="7"/>
      <c r="I11" s="7"/>
      <c r="J11" s="7"/>
      <c r="K11" s="7"/>
      <c r="L11" s="7"/>
      <c r="M11" s="7"/>
      <c r="N11" s="12"/>
      <c r="O11" s="196"/>
      <c r="P11" s="6"/>
      <c r="Q11" s="12"/>
      <c r="R11" s="196"/>
      <c r="S11" s="6"/>
      <c r="T11" s="12"/>
      <c r="U11" s="14"/>
      <c r="V11" s="196"/>
      <c r="W11" s="198"/>
      <c r="X11" s="198"/>
      <c r="Y11" s="198"/>
      <c r="Z11" s="198"/>
    </row>
    <row r="13" spans="21:23" ht="13.5">
      <c r="U13" s="10"/>
      <c r="V13" s="10"/>
      <c r="W13" s="10"/>
    </row>
    <row r="14" spans="14:26" ht="13.5">
      <c r="N14" s="10"/>
      <c r="O14" s="174">
        <f>'入力欄+請求内訳書'!K36</f>
        <v>0</v>
      </c>
      <c r="P14" s="175"/>
      <c r="Q14" s="175"/>
      <c r="R14" s="175"/>
      <c r="S14" s="176"/>
      <c r="T14" s="10"/>
      <c r="U14" s="199" t="s">
        <v>4</v>
      </c>
      <c r="V14" s="200"/>
      <c r="W14" s="201"/>
      <c r="X14" s="99"/>
      <c r="Y14" s="99"/>
      <c r="Z14" s="102"/>
    </row>
    <row r="15" spans="6:26" ht="13.5">
      <c r="F15" s="172" t="s">
        <v>51</v>
      </c>
      <c r="G15" s="172"/>
      <c r="H15" s="172"/>
      <c r="I15" s="172"/>
      <c r="J15" s="172"/>
      <c r="K15" s="172"/>
      <c r="L15" s="172"/>
      <c r="M15" s="172"/>
      <c r="N15" s="173"/>
      <c r="O15" s="174"/>
      <c r="P15" s="177"/>
      <c r="Q15" s="177"/>
      <c r="R15" s="177"/>
      <c r="S15" s="178"/>
      <c r="T15" s="10"/>
      <c r="U15" s="202"/>
      <c r="V15" s="201"/>
      <c r="W15" s="201"/>
      <c r="X15" s="101"/>
      <c r="Y15" s="101"/>
      <c r="Z15" s="103"/>
    </row>
    <row r="16" spans="6:26" ht="13.5">
      <c r="F16" s="172"/>
      <c r="G16" s="172"/>
      <c r="H16" s="172"/>
      <c r="I16" s="172"/>
      <c r="J16" s="172"/>
      <c r="K16" s="172"/>
      <c r="L16" s="172"/>
      <c r="M16" s="172"/>
      <c r="N16" s="173"/>
      <c r="O16" s="177"/>
      <c r="P16" s="177"/>
      <c r="Q16" s="177"/>
      <c r="R16" s="177"/>
      <c r="S16" s="178"/>
      <c r="U16" s="10"/>
      <c r="V16" s="16"/>
      <c r="W16" s="16"/>
      <c r="X16" s="17"/>
      <c r="Y16" s="17"/>
      <c r="Z16" s="17"/>
    </row>
    <row r="17" spans="6:25" ht="13.5">
      <c r="F17" s="172"/>
      <c r="G17" s="172"/>
      <c r="H17" s="172"/>
      <c r="I17" s="172"/>
      <c r="J17" s="172"/>
      <c r="K17" s="172"/>
      <c r="L17" s="172"/>
      <c r="M17" s="172"/>
      <c r="N17" s="173"/>
      <c r="O17" s="177"/>
      <c r="P17" s="177"/>
      <c r="Q17" s="177"/>
      <c r="R17" s="177"/>
      <c r="S17" s="178"/>
      <c r="V17" s="18" t="s">
        <v>19</v>
      </c>
      <c r="W17" s="19"/>
      <c r="X17" s="19">
        <f>IF('入力欄+請求内訳書'!D10="","",'入力欄+請求内訳書'!D10)</f>
      </c>
      <c r="Y17" s="19"/>
    </row>
    <row r="18" spans="14:25" ht="13.5">
      <c r="N18" s="10"/>
      <c r="O18" s="179"/>
      <c r="P18" s="180"/>
      <c r="Q18" s="180"/>
      <c r="R18" s="180"/>
      <c r="S18" s="181"/>
      <c r="V18" s="20" t="s">
        <v>20</v>
      </c>
      <c r="W18" s="21"/>
      <c r="X18" s="194">
        <f>IF('入力欄+請求内訳書'!D11="","",'入力欄+請求内訳書'!D11)</f>
      </c>
      <c r="Y18" s="194"/>
    </row>
    <row r="19" spans="15:25" ht="13.5">
      <c r="O19" s="13"/>
      <c r="P19" s="13"/>
      <c r="Q19" s="13"/>
      <c r="R19" s="13"/>
      <c r="S19" s="13"/>
      <c r="V19" s="20" t="s">
        <v>21</v>
      </c>
      <c r="W19" s="21"/>
      <c r="X19" s="194">
        <f>IF('入力欄+請求内訳書'!D12="","",'入力欄+請求内訳書'!D12)</f>
      </c>
      <c r="Y19" s="194"/>
    </row>
    <row r="20" spans="22:25" ht="13.5">
      <c r="V20" s="20" t="s">
        <v>22</v>
      </c>
      <c r="W20" s="21"/>
      <c r="X20" s="21">
        <f>IF('入力欄+請求内訳書'!D13="","",'入力欄+請求内訳書'!D13)</f>
      </c>
      <c r="Y20" s="21"/>
    </row>
    <row r="21" spans="14:25" ht="13.5">
      <c r="N21" s="10"/>
      <c r="O21" s="182"/>
      <c r="P21" s="183"/>
      <c r="Q21" s="183"/>
      <c r="R21" s="183"/>
      <c r="S21" s="184"/>
      <c r="V21" s="22" t="s">
        <v>23</v>
      </c>
      <c r="W21" s="21"/>
      <c r="X21" s="21">
        <f>IF('入力欄+請求内訳書'!D14="","",'入力欄+請求内訳書'!D14)</f>
      </c>
      <c r="Y21" s="21"/>
    </row>
    <row r="22" spans="6:25" ht="13.5">
      <c r="F22" s="172" t="s">
        <v>52</v>
      </c>
      <c r="G22" s="172"/>
      <c r="H22" s="172"/>
      <c r="I22" s="172"/>
      <c r="J22" s="172"/>
      <c r="K22" s="172"/>
      <c r="L22" s="172"/>
      <c r="M22" s="172"/>
      <c r="N22" s="173"/>
      <c r="O22" s="185"/>
      <c r="P22" s="110"/>
      <c r="Q22" s="110"/>
      <c r="R22" s="110"/>
      <c r="S22" s="186"/>
      <c r="V22" s="22" t="s">
        <v>24</v>
      </c>
      <c r="W22" s="21"/>
      <c r="X22" s="21">
        <f>IF('入力欄+請求内訳書'!D15="","",'入力欄+請求内訳書'!D15)</f>
      </c>
      <c r="Y22" s="21"/>
    </row>
    <row r="23" spans="6:25" ht="13.5">
      <c r="F23" s="172"/>
      <c r="G23" s="172"/>
      <c r="H23" s="172"/>
      <c r="I23" s="172"/>
      <c r="J23" s="172"/>
      <c r="K23" s="172"/>
      <c r="L23" s="172"/>
      <c r="M23" s="172"/>
      <c r="N23" s="173"/>
      <c r="O23" s="187"/>
      <c r="P23" s="110"/>
      <c r="Q23" s="110"/>
      <c r="R23" s="110"/>
      <c r="S23" s="186"/>
      <c r="V23" s="23"/>
      <c r="W23" s="21"/>
      <c r="X23" s="21"/>
      <c r="Y23" s="21"/>
    </row>
    <row r="24" spans="6:25" ht="13.5">
      <c r="F24" s="172"/>
      <c r="G24" s="172"/>
      <c r="H24" s="172"/>
      <c r="I24" s="172"/>
      <c r="J24" s="172"/>
      <c r="K24" s="172"/>
      <c r="L24" s="172"/>
      <c r="M24" s="172"/>
      <c r="N24" s="173"/>
      <c r="O24" s="187"/>
      <c r="P24" s="110"/>
      <c r="Q24" s="110"/>
      <c r="R24" s="110"/>
      <c r="S24" s="186"/>
      <c r="V24" s="23" t="s">
        <v>53</v>
      </c>
      <c r="W24" s="21"/>
      <c r="X24" s="194" t="e">
        <f>'入力欄+請求内訳書'!Q17</f>
        <v>#N/A</v>
      </c>
      <c r="Y24" s="194"/>
    </row>
    <row r="25" spans="14:25" ht="13.5">
      <c r="N25" s="10"/>
      <c r="O25" s="188"/>
      <c r="P25" s="189"/>
      <c r="Q25" s="189"/>
      <c r="R25" s="189"/>
      <c r="S25" s="190"/>
      <c r="V25" s="24" t="s">
        <v>54</v>
      </c>
      <c r="W25" s="21"/>
      <c r="X25" s="21">
        <f>'入力欄+請求内訳書'!F21</f>
      </c>
      <c r="Y25" s="21"/>
    </row>
    <row r="26" spans="22:25" ht="13.5">
      <c r="V26" s="24" t="s">
        <v>55</v>
      </c>
      <c r="W26" s="21"/>
      <c r="X26" s="21">
        <f>IF('入力欄+請求内訳書'!I21="","",'入力欄+請求内訳書'!I21)</f>
      </c>
      <c r="Y26" s="21"/>
    </row>
    <row r="27" spans="22:25" ht="13.5">
      <c r="V27" s="25" t="s">
        <v>56</v>
      </c>
      <c r="W27" s="26"/>
      <c r="X27" s="195">
        <f>IF('入力欄+請求内訳書'!I22="","",'入力欄+請求内訳書'!I22)</f>
      </c>
      <c r="Y27" s="195"/>
    </row>
    <row r="28" spans="22:25" ht="13.5">
      <c r="V28" s="27"/>
      <c r="W28" s="28"/>
      <c r="X28" s="28"/>
      <c r="Y28" s="28"/>
    </row>
    <row r="29" spans="22:25" ht="13.5">
      <c r="V29" s="27"/>
      <c r="W29" s="28"/>
      <c r="X29" s="28"/>
      <c r="Y29" s="28"/>
    </row>
    <row r="30" spans="22:25" ht="13.5">
      <c r="V30" s="27"/>
      <c r="W30" s="28"/>
      <c r="X30" s="28"/>
      <c r="Y30" s="28"/>
    </row>
    <row r="34" spans="6:19" ht="13.5">
      <c r="F34" s="8" t="s">
        <v>40</v>
      </c>
      <c r="G34" s="9" t="s">
        <v>41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6:19" ht="13.5">
      <c r="F35" s="8" t="s">
        <v>40</v>
      </c>
      <c r="G35" s="9" t="s">
        <v>42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6:19" ht="13.5">
      <c r="F36" s="8" t="s">
        <v>40</v>
      </c>
      <c r="G36" s="9" t="s">
        <v>43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6:19" ht="13.5">
      <c r="F37" s="8" t="s">
        <v>40</v>
      </c>
      <c r="G37" s="9" t="s">
        <v>44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6:19" ht="13.5">
      <c r="F38" s="8" t="s">
        <v>40</v>
      </c>
      <c r="G38" s="9" t="s">
        <v>45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42" spans="1:26" ht="13.5">
      <c r="A42" s="165" t="s">
        <v>57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7"/>
    </row>
    <row r="43" spans="1:26" ht="13.5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70"/>
    </row>
  </sheetData>
  <sheetProtection password="CC0F" sheet="1" objects="1" scenarios="1"/>
  <mergeCells count="20">
    <mergeCell ref="W2:Z3"/>
    <mergeCell ref="W8:Z11"/>
    <mergeCell ref="U14:W15"/>
    <mergeCell ref="X14:Z15"/>
    <mergeCell ref="A42:Z43"/>
    <mergeCell ref="F1:I2"/>
    <mergeCell ref="F15:N17"/>
    <mergeCell ref="O14:S18"/>
    <mergeCell ref="F22:N24"/>
    <mergeCell ref="O21:S25"/>
    <mergeCell ref="F9:N10"/>
    <mergeCell ref="P9:Q10"/>
    <mergeCell ref="S9:T10"/>
    <mergeCell ref="X18:Y18"/>
    <mergeCell ref="X19:Y19"/>
    <mergeCell ref="X24:Y24"/>
    <mergeCell ref="X27:Y27"/>
    <mergeCell ref="O8:O11"/>
    <mergeCell ref="R8:R11"/>
    <mergeCell ref="V8:V11"/>
  </mergeCells>
  <printOptions/>
  <pageMargins left="0.6298611111111111" right="0.5902777777777778" top="0.7479166666666667" bottom="0.4326388888888889" header="0.5111111111111111" footer="0.3541666666666667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秋山浩</dc:creator>
  <cp:keywords/>
  <dc:description/>
  <cp:lastModifiedBy>FJ-USER</cp:lastModifiedBy>
  <cp:lastPrinted>2014-07-15T10:46:50Z</cp:lastPrinted>
  <dcterms:created xsi:type="dcterms:W3CDTF">2014-07-02T07:32:17Z</dcterms:created>
  <dcterms:modified xsi:type="dcterms:W3CDTF">2014-07-15T11:51:02Z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  <property fmtid="{D5CDD505-2E9C-101B-9397-08002B2CF9AE}" pid="3" name="KSOReadingLayout">
    <vt:bool>false</vt:bool>
  </property>
</Properties>
</file>